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1760" tabRatio="845" activeTab="2"/>
  </bookViews>
  <sheets>
    <sheet name="Long section Silna-Shir khal" sheetId="17" r:id="rId1"/>
    <sheet name="Outfall khal" sheetId="15" r:id="rId2"/>
    <sheet name="Silna-Shir khal" sheetId="14" r:id="rId3"/>
    <sheet name="Abstract of earth" sheetId="13" r:id="rId4"/>
    <sheet name="Silna-Shir khal (Data)" sheetId="16" r:id="rId5"/>
  </sheets>
  <definedNames>
    <definedName name="_xlnm.Print_Area" localSheetId="4">'Silna-Shir khal (Data)'!$A$1:$T$386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5" i="16" l="1"/>
  <c r="E385" i="16"/>
  <c r="F384" i="16"/>
  <c r="E384" i="16"/>
  <c r="L383" i="16"/>
  <c r="K383" i="16"/>
  <c r="F383" i="16"/>
  <c r="E383" i="16"/>
  <c r="K382" i="16"/>
  <c r="F382" i="16"/>
  <c r="E382" i="16"/>
  <c r="F381" i="16"/>
  <c r="E381" i="16"/>
  <c r="J380" i="16"/>
  <c r="K381" i="16" s="1"/>
  <c r="F380" i="16"/>
  <c r="E380" i="16"/>
  <c r="J379" i="16"/>
  <c r="F379" i="16"/>
  <c r="E379" i="16"/>
  <c r="K378" i="16"/>
  <c r="I378" i="16"/>
  <c r="L378" i="16" s="1"/>
  <c r="F378" i="16"/>
  <c r="E378" i="16"/>
  <c r="L377" i="16"/>
  <c r="K377" i="16"/>
  <c r="F377" i="16"/>
  <c r="E377" i="16"/>
  <c r="L376" i="16"/>
  <c r="K376" i="16"/>
  <c r="F376" i="16"/>
  <c r="E376" i="16"/>
  <c r="F375" i="16"/>
  <c r="E375" i="16"/>
  <c r="F374" i="16"/>
  <c r="E374" i="16"/>
  <c r="J371" i="16"/>
  <c r="K371" i="16" s="1"/>
  <c r="K370" i="16"/>
  <c r="I370" i="16"/>
  <c r="I371" i="16" s="1"/>
  <c r="L371" i="16" s="1"/>
  <c r="F370" i="16"/>
  <c r="E370" i="16"/>
  <c r="L369" i="16"/>
  <c r="K369" i="16"/>
  <c r="F369" i="16"/>
  <c r="E369" i="16"/>
  <c r="L368" i="16"/>
  <c r="K368" i="16"/>
  <c r="F368" i="16"/>
  <c r="E368" i="16"/>
  <c r="F367" i="16"/>
  <c r="E367" i="16"/>
  <c r="F366" i="16"/>
  <c r="E366" i="16"/>
  <c r="F365" i="16"/>
  <c r="E365" i="16"/>
  <c r="F364" i="16"/>
  <c r="E364" i="16"/>
  <c r="F363" i="16"/>
  <c r="E363" i="16"/>
  <c r="F362" i="16"/>
  <c r="E362" i="16"/>
  <c r="F361" i="16"/>
  <c r="E361" i="16"/>
  <c r="F360" i="16"/>
  <c r="E360" i="16"/>
  <c r="F359" i="16"/>
  <c r="E359" i="16"/>
  <c r="L356" i="16"/>
  <c r="K356" i="16"/>
  <c r="K355" i="16"/>
  <c r="F355" i="16"/>
  <c r="E355" i="16"/>
  <c r="F354" i="16"/>
  <c r="E354" i="16"/>
  <c r="J353" i="16"/>
  <c r="K354" i="16" s="1"/>
  <c r="F353" i="16"/>
  <c r="E353" i="16"/>
  <c r="J352" i="16"/>
  <c r="F352" i="16"/>
  <c r="E352" i="16"/>
  <c r="K351" i="16"/>
  <c r="I351" i="16"/>
  <c r="L351" i="16" s="1"/>
  <c r="F351" i="16"/>
  <c r="E351" i="16"/>
  <c r="L350" i="16"/>
  <c r="K350" i="16"/>
  <c r="F350" i="16"/>
  <c r="E350" i="16"/>
  <c r="L349" i="16"/>
  <c r="K349" i="16"/>
  <c r="F349" i="16"/>
  <c r="E349" i="16"/>
  <c r="F348" i="16"/>
  <c r="E348" i="16"/>
  <c r="F347" i="16"/>
  <c r="E347" i="16"/>
  <c r="F346" i="16"/>
  <c r="E346" i="16"/>
  <c r="F345" i="16"/>
  <c r="E345" i="16"/>
  <c r="F344" i="16"/>
  <c r="E344" i="16"/>
  <c r="F343" i="16"/>
  <c r="E343" i="16"/>
  <c r="F342" i="16"/>
  <c r="E342" i="16"/>
  <c r="F341" i="16"/>
  <c r="E341" i="16"/>
  <c r="L337" i="16"/>
  <c r="K337" i="16"/>
  <c r="F337" i="16"/>
  <c r="E337" i="16"/>
  <c r="L336" i="16"/>
  <c r="K336" i="16"/>
  <c r="F336" i="16"/>
  <c r="E336" i="16"/>
  <c r="L335" i="16"/>
  <c r="K335" i="16"/>
  <c r="F335" i="16"/>
  <c r="E335" i="16"/>
  <c r="K334" i="16"/>
  <c r="F334" i="16"/>
  <c r="E334" i="16"/>
  <c r="F333" i="16"/>
  <c r="E333" i="16"/>
  <c r="J332" i="16"/>
  <c r="K333" i="16" s="1"/>
  <c r="F332" i="16"/>
  <c r="E332" i="16"/>
  <c r="J331" i="16"/>
  <c r="F331" i="16"/>
  <c r="E331" i="16"/>
  <c r="K330" i="16"/>
  <c r="I330" i="16"/>
  <c r="L330" i="16" s="1"/>
  <c r="F330" i="16"/>
  <c r="E330" i="16"/>
  <c r="L329" i="16"/>
  <c r="K329" i="16"/>
  <c r="F329" i="16"/>
  <c r="E329" i="16"/>
  <c r="L328" i="16"/>
  <c r="K328" i="16"/>
  <c r="F328" i="16"/>
  <c r="E328" i="16"/>
  <c r="F327" i="16"/>
  <c r="E327" i="16"/>
  <c r="F326" i="16"/>
  <c r="E326" i="16"/>
  <c r="F325" i="16"/>
  <c r="E325" i="16"/>
  <c r="F324" i="16"/>
  <c r="E324" i="16"/>
  <c r="L320" i="16"/>
  <c r="K320" i="16"/>
  <c r="F320" i="16"/>
  <c r="E320" i="16"/>
  <c r="K319" i="16"/>
  <c r="F319" i="16"/>
  <c r="E319" i="16"/>
  <c r="F318" i="16"/>
  <c r="E318" i="16"/>
  <c r="J317" i="16"/>
  <c r="K318" i="16" s="1"/>
  <c r="F317" i="16"/>
  <c r="E317" i="16"/>
  <c r="J316" i="16"/>
  <c r="F316" i="16"/>
  <c r="E316" i="16"/>
  <c r="K315" i="16"/>
  <c r="I315" i="16"/>
  <c r="L315" i="16" s="1"/>
  <c r="F315" i="16"/>
  <c r="E315" i="16"/>
  <c r="L314" i="16"/>
  <c r="K314" i="16"/>
  <c r="F314" i="16"/>
  <c r="E314" i="16"/>
  <c r="L313" i="16"/>
  <c r="K313" i="16"/>
  <c r="F313" i="16"/>
  <c r="E313" i="16"/>
  <c r="F312" i="16"/>
  <c r="E312" i="16"/>
  <c r="F311" i="16"/>
  <c r="E311" i="16"/>
  <c r="F310" i="16"/>
  <c r="E310" i="16"/>
  <c r="F309" i="16"/>
  <c r="E309" i="16"/>
  <c r="F308" i="16"/>
  <c r="E308" i="16"/>
  <c r="K303" i="16"/>
  <c r="F303" i="16"/>
  <c r="E303" i="16"/>
  <c r="F302" i="16"/>
  <c r="E302" i="16"/>
  <c r="J301" i="16"/>
  <c r="K302" i="16" s="1"/>
  <c r="F301" i="16"/>
  <c r="E301" i="16"/>
  <c r="J300" i="16"/>
  <c r="F300" i="16"/>
  <c r="E300" i="16"/>
  <c r="K299" i="16"/>
  <c r="I299" i="16"/>
  <c r="I300" i="16" s="1"/>
  <c r="I301" i="16" s="1"/>
  <c r="F299" i="16"/>
  <c r="E299" i="16"/>
  <c r="L298" i="16"/>
  <c r="K298" i="16"/>
  <c r="F298" i="16"/>
  <c r="E298" i="16"/>
  <c r="L297" i="16"/>
  <c r="K297" i="16"/>
  <c r="F297" i="16"/>
  <c r="E297" i="16"/>
  <c r="L296" i="16"/>
  <c r="K296" i="16"/>
  <c r="F296" i="16"/>
  <c r="E296" i="16"/>
  <c r="F295" i="16"/>
  <c r="E295" i="16"/>
  <c r="F294" i="16"/>
  <c r="E294" i="16"/>
  <c r="F293" i="16"/>
  <c r="E293" i="16"/>
  <c r="F292" i="16"/>
  <c r="E292" i="16"/>
  <c r="L289" i="16"/>
  <c r="K289" i="16"/>
  <c r="L288" i="16"/>
  <c r="K288" i="16"/>
  <c r="F288" i="16"/>
  <c r="E288" i="16"/>
  <c r="K287" i="16"/>
  <c r="F287" i="16"/>
  <c r="E287" i="16"/>
  <c r="F286" i="16"/>
  <c r="E286" i="16"/>
  <c r="J285" i="16"/>
  <c r="K286" i="16" s="1"/>
  <c r="F285" i="16"/>
  <c r="E285" i="16"/>
  <c r="J284" i="16"/>
  <c r="F284" i="16"/>
  <c r="E284" i="16"/>
  <c r="K283" i="16"/>
  <c r="I283" i="16"/>
  <c r="L283" i="16" s="1"/>
  <c r="F283" i="16"/>
  <c r="E283" i="16"/>
  <c r="L282" i="16"/>
  <c r="K282" i="16"/>
  <c r="F282" i="16"/>
  <c r="E282" i="16"/>
  <c r="L281" i="16"/>
  <c r="K281" i="16"/>
  <c r="F281" i="16"/>
  <c r="E281" i="16"/>
  <c r="L280" i="16"/>
  <c r="K280" i="16"/>
  <c r="F280" i="16"/>
  <c r="E280" i="16"/>
  <c r="F279" i="16"/>
  <c r="E279" i="16"/>
  <c r="F278" i="16"/>
  <c r="E278" i="16"/>
  <c r="F277" i="16"/>
  <c r="E277" i="16"/>
  <c r="L274" i="16"/>
  <c r="K274" i="16"/>
  <c r="L273" i="16"/>
  <c r="K273" i="16"/>
  <c r="F273" i="16"/>
  <c r="E273" i="16"/>
  <c r="K272" i="16"/>
  <c r="F272" i="16"/>
  <c r="E272" i="16"/>
  <c r="F271" i="16"/>
  <c r="E271" i="16"/>
  <c r="J270" i="16"/>
  <c r="K271" i="16" s="1"/>
  <c r="F270" i="16"/>
  <c r="E270" i="16"/>
  <c r="J269" i="16"/>
  <c r="F269" i="16"/>
  <c r="E269" i="16"/>
  <c r="K268" i="16"/>
  <c r="I268" i="16"/>
  <c r="L268" i="16" s="1"/>
  <c r="F268" i="16"/>
  <c r="E268" i="16"/>
  <c r="L267" i="16"/>
  <c r="K267" i="16"/>
  <c r="F267" i="16"/>
  <c r="E267" i="16"/>
  <c r="L266" i="16"/>
  <c r="K266" i="16"/>
  <c r="F266" i="16"/>
  <c r="E266" i="16"/>
  <c r="L265" i="16"/>
  <c r="K265" i="16"/>
  <c r="F265" i="16"/>
  <c r="E265" i="16"/>
  <c r="F264" i="16"/>
  <c r="E264" i="16"/>
  <c r="F263" i="16"/>
  <c r="E263" i="16"/>
  <c r="F262" i="16"/>
  <c r="E262" i="16"/>
  <c r="F261" i="16"/>
  <c r="E261" i="16"/>
  <c r="F260" i="16"/>
  <c r="E260" i="16"/>
  <c r="F255" i="16"/>
  <c r="E255" i="16"/>
  <c r="F254" i="16"/>
  <c r="E254" i="16"/>
  <c r="F253" i="16"/>
  <c r="E253" i="16"/>
  <c r="L252" i="16"/>
  <c r="K252" i="16"/>
  <c r="F252" i="16"/>
  <c r="E252" i="16"/>
  <c r="K251" i="16"/>
  <c r="F251" i="16"/>
  <c r="E251" i="16"/>
  <c r="F250" i="16"/>
  <c r="E250" i="16"/>
  <c r="J249" i="16"/>
  <c r="K250" i="16" s="1"/>
  <c r="F249" i="16"/>
  <c r="E249" i="16"/>
  <c r="J248" i="16"/>
  <c r="F248" i="16"/>
  <c r="E248" i="16"/>
  <c r="K247" i="16"/>
  <c r="I247" i="16"/>
  <c r="I248" i="16" s="1"/>
  <c r="I249" i="16" s="1"/>
  <c r="F247" i="16"/>
  <c r="E247" i="16"/>
  <c r="L246" i="16"/>
  <c r="K246" i="16"/>
  <c r="F246" i="16"/>
  <c r="E246" i="16"/>
  <c r="L245" i="16"/>
  <c r="K245" i="16"/>
  <c r="F245" i="16"/>
  <c r="E245" i="16"/>
  <c r="L244" i="16"/>
  <c r="K244" i="16"/>
  <c r="F244" i="16"/>
  <c r="E244" i="16"/>
  <c r="F243" i="16"/>
  <c r="E243" i="16"/>
  <c r="J239" i="16"/>
  <c r="K240" i="16" s="1"/>
  <c r="F239" i="16"/>
  <c r="E239" i="16"/>
  <c r="J238" i="16"/>
  <c r="F238" i="16"/>
  <c r="E238" i="16"/>
  <c r="K237" i="16"/>
  <c r="I237" i="16"/>
  <c r="L237" i="16" s="1"/>
  <c r="F237" i="16"/>
  <c r="E237" i="16"/>
  <c r="L236" i="16"/>
  <c r="K236" i="16"/>
  <c r="F236" i="16"/>
  <c r="E236" i="16"/>
  <c r="L235" i="16"/>
  <c r="K235" i="16"/>
  <c r="F235" i="16"/>
  <c r="E235" i="16"/>
  <c r="F234" i="16"/>
  <c r="E234" i="16"/>
  <c r="F233" i="16"/>
  <c r="E233" i="16"/>
  <c r="F232" i="16"/>
  <c r="E232" i="16"/>
  <c r="F231" i="16"/>
  <c r="E231" i="16"/>
  <c r="F230" i="16"/>
  <c r="E230" i="16"/>
  <c r="F229" i="16"/>
  <c r="E229" i="16"/>
  <c r="F228" i="16"/>
  <c r="E228" i="16"/>
  <c r="F224" i="16"/>
  <c r="E224" i="16"/>
  <c r="J223" i="16"/>
  <c r="K224" i="16" s="1"/>
  <c r="F223" i="16"/>
  <c r="E223" i="16"/>
  <c r="J222" i="16"/>
  <c r="F222" i="16"/>
  <c r="E222" i="16"/>
  <c r="K221" i="16"/>
  <c r="I221" i="16"/>
  <c r="L221" i="16" s="1"/>
  <c r="F221" i="16"/>
  <c r="E221" i="16"/>
  <c r="L220" i="16"/>
  <c r="K220" i="16"/>
  <c r="F220" i="16"/>
  <c r="E220" i="16"/>
  <c r="L219" i="16"/>
  <c r="K219" i="16"/>
  <c r="F219" i="16"/>
  <c r="E219" i="16"/>
  <c r="F218" i="16"/>
  <c r="E218" i="16"/>
  <c r="F217" i="16"/>
  <c r="E217" i="16"/>
  <c r="F216" i="16"/>
  <c r="E216" i="16"/>
  <c r="F215" i="16"/>
  <c r="E215" i="16"/>
  <c r="F214" i="16"/>
  <c r="E214" i="16"/>
  <c r="F213" i="16"/>
  <c r="E213" i="16"/>
  <c r="F212" i="16"/>
  <c r="E212" i="16"/>
  <c r="L208" i="16"/>
  <c r="K208" i="16"/>
  <c r="F208" i="16"/>
  <c r="E208" i="16"/>
  <c r="K207" i="16"/>
  <c r="F207" i="16"/>
  <c r="E207" i="16"/>
  <c r="F206" i="16"/>
  <c r="E206" i="16"/>
  <c r="J205" i="16"/>
  <c r="K206" i="16" s="1"/>
  <c r="F205" i="16"/>
  <c r="E205" i="16"/>
  <c r="J204" i="16"/>
  <c r="F204" i="16"/>
  <c r="E204" i="16"/>
  <c r="K203" i="16"/>
  <c r="I203" i="16"/>
  <c r="L203" i="16" s="1"/>
  <c r="F203" i="16"/>
  <c r="E203" i="16"/>
  <c r="L202" i="16"/>
  <c r="K202" i="16"/>
  <c r="F202" i="16"/>
  <c r="E202" i="16"/>
  <c r="L201" i="16"/>
  <c r="K201" i="16"/>
  <c r="F201" i="16"/>
  <c r="E201" i="16"/>
  <c r="F200" i="16"/>
  <c r="E200" i="16"/>
  <c r="F199" i="16"/>
  <c r="E199" i="16"/>
  <c r="F198" i="16"/>
  <c r="E198" i="16"/>
  <c r="F197" i="16"/>
  <c r="E197" i="16"/>
  <c r="F196" i="16"/>
  <c r="E196" i="16"/>
  <c r="F195" i="16"/>
  <c r="E195" i="16"/>
  <c r="F194" i="16"/>
  <c r="E194" i="16"/>
  <c r="J190" i="16"/>
  <c r="K191" i="16" s="1"/>
  <c r="F190" i="16"/>
  <c r="E190" i="16"/>
  <c r="J189" i="16"/>
  <c r="F189" i="16"/>
  <c r="E189" i="16"/>
  <c r="K188" i="16"/>
  <c r="I188" i="16"/>
  <c r="L188" i="16" s="1"/>
  <c r="F188" i="16"/>
  <c r="E188" i="16"/>
  <c r="L187" i="16"/>
  <c r="K187" i="16"/>
  <c r="F187" i="16"/>
  <c r="E187" i="16"/>
  <c r="L186" i="16"/>
  <c r="K186" i="16"/>
  <c r="F186" i="16"/>
  <c r="E186" i="16"/>
  <c r="F185" i="16"/>
  <c r="E185" i="16"/>
  <c r="F184" i="16"/>
  <c r="E184" i="16"/>
  <c r="F183" i="16"/>
  <c r="E183" i="16"/>
  <c r="F182" i="16"/>
  <c r="E182" i="16"/>
  <c r="F181" i="16"/>
  <c r="E181" i="16"/>
  <c r="F180" i="16"/>
  <c r="E180" i="16"/>
  <c r="F179" i="16"/>
  <c r="E179" i="16"/>
  <c r="F174" i="16"/>
  <c r="E174" i="16"/>
  <c r="J173" i="16"/>
  <c r="K174" i="16" s="1"/>
  <c r="F173" i="16"/>
  <c r="E173" i="16"/>
  <c r="J172" i="16"/>
  <c r="F172" i="16"/>
  <c r="E172" i="16"/>
  <c r="K171" i="16"/>
  <c r="I171" i="16"/>
  <c r="I172" i="16" s="1"/>
  <c r="F171" i="16"/>
  <c r="E171" i="16"/>
  <c r="L170" i="16"/>
  <c r="K170" i="16"/>
  <c r="F170" i="16"/>
  <c r="E170" i="16"/>
  <c r="L169" i="16"/>
  <c r="K169" i="16"/>
  <c r="F169" i="16"/>
  <c r="E169" i="16"/>
  <c r="F168" i="16"/>
  <c r="E168" i="16"/>
  <c r="F167" i="16"/>
  <c r="E167" i="16"/>
  <c r="F166" i="16"/>
  <c r="E166" i="16"/>
  <c r="F165" i="16"/>
  <c r="E165" i="16"/>
  <c r="F164" i="16"/>
  <c r="E164" i="16"/>
  <c r="F163" i="16"/>
  <c r="E163" i="16"/>
  <c r="F158" i="16"/>
  <c r="E158" i="16"/>
  <c r="J157" i="16"/>
  <c r="K158" i="16" s="1"/>
  <c r="F157" i="16"/>
  <c r="E157" i="16"/>
  <c r="J156" i="16"/>
  <c r="F156" i="16"/>
  <c r="E156" i="16"/>
  <c r="K155" i="16"/>
  <c r="I155" i="16"/>
  <c r="L155" i="16" s="1"/>
  <c r="F155" i="16"/>
  <c r="E155" i="16"/>
  <c r="L154" i="16"/>
  <c r="K154" i="16"/>
  <c r="F154" i="16"/>
  <c r="E154" i="16"/>
  <c r="L153" i="16"/>
  <c r="K153" i="16"/>
  <c r="F153" i="16"/>
  <c r="E153" i="16"/>
  <c r="F152" i="16"/>
  <c r="E152" i="16"/>
  <c r="F151" i="16"/>
  <c r="E151" i="16"/>
  <c r="F150" i="16"/>
  <c r="E150" i="16"/>
  <c r="F149" i="16"/>
  <c r="E149" i="16"/>
  <c r="F148" i="16"/>
  <c r="E148" i="16"/>
  <c r="F147" i="16"/>
  <c r="E147" i="16"/>
  <c r="K142" i="16"/>
  <c r="I142" i="16"/>
  <c r="L142" i="16" s="1"/>
  <c r="F142" i="16"/>
  <c r="E142" i="16"/>
  <c r="L141" i="16"/>
  <c r="K141" i="16"/>
  <c r="F141" i="16"/>
  <c r="E141" i="16"/>
  <c r="L140" i="16"/>
  <c r="K140" i="16"/>
  <c r="F140" i="16"/>
  <c r="E140" i="16"/>
  <c r="L139" i="16"/>
  <c r="K139" i="16"/>
  <c r="F139" i="16"/>
  <c r="E139" i="16"/>
  <c r="L138" i="16"/>
  <c r="K138" i="16"/>
  <c r="F138" i="16"/>
  <c r="E138" i="16"/>
  <c r="F137" i="16"/>
  <c r="E137" i="16"/>
  <c r="F136" i="16"/>
  <c r="E136" i="16"/>
  <c r="F135" i="16"/>
  <c r="E135" i="16"/>
  <c r="F134" i="16"/>
  <c r="E134" i="16"/>
  <c r="F133" i="16"/>
  <c r="E133" i="16"/>
  <c r="F132" i="16"/>
  <c r="E132" i="16"/>
  <c r="F131" i="16"/>
  <c r="E131" i="16"/>
  <c r="J126" i="16"/>
  <c r="J125" i="16"/>
  <c r="K125" i="16" s="1"/>
  <c r="F125" i="16"/>
  <c r="E125" i="16"/>
  <c r="K124" i="16"/>
  <c r="I124" i="16"/>
  <c r="I125" i="16" s="1"/>
  <c r="F124" i="16"/>
  <c r="E124" i="16"/>
  <c r="L123" i="16"/>
  <c r="K123" i="16"/>
  <c r="F123" i="16"/>
  <c r="E123" i="16"/>
  <c r="L122" i="16"/>
  <c r="K122" i="16"/>
  <c r="F122" i="16"/>
  <c r="E122" i="16"/>
  <c r="L121" i="16"/>
  <c r="K121" i="16"/>
  <c r="F121" i="16"/>
  <c r="E121" i="16"/>
  <c r="L120" i="16"/>
  <c r="K120" i="16"/>
  <c r="F120" i="16"/>
  <c r="E120" i="16"/>
  <c r="F119" i="16"/>
  <c r="E119" i="16"/>
  <c r="F118" i="16"/>
  <c r="E118" i="16"/>
  <c r="F117" i="16"/>
  <c r="E117" i="16"/>
  <c r="F116" i="16"/>
  <c r="E116" i="16"/>
  <c r="F115" i="16"/>
  <c r="E115" i="16"/>
  <c r="F114" i="16"/>
  <c r="E114" i="16"/>
  <c r="F110" i="16"/>
  <c r="E110" i="16"/>
  <c r="F109" i="16"/>
  <c r="E109" i="16"/>
  <c r="F108" i="16"/>
  <c r="E108" i="16"/>
  <c r="F107" i="16"/>
  <c r="E107" i="16"/>
  <c r="F106" i="16"/>
  <c r="E106" i="16"/>
  <c r="L105" i="16"/>
  <c r="K105" i="16"/>
  <c r="F105" i="16"/>
  <c r="E105" i="16"/>
  <c r="L104" i="16"/>
  <c r="K104" i="16"/>
  <c r="F104" i="16"/>
  <c r="E104" i="16"/>
  <c r="K103" i="16"/>
  <c r="F103" i="16"/>
  <c r="E103" i="16"/>
  <c r="F102" i="16"/>
  <c r="E102" i="16"/>
  <c r="J101" i="16"/>
  <c r="K102" i="16" s="1"/>
  <c r="F101" i="16"/>
  <c r="E101" i="16"/>
  <c r="J100" i="16"/>
  <c r="F100" i="16"/>
  <c r="E100" i="16"/>
  <c r="K99" i="16"/>
  <c r="I99" i="16"/>
  <c r="I100" i="16" s="1"/>
  <c r="I101" i="16" s="1"/>
  <c r="F99" i="16"/>
  <c r="E99" i="16"/>
  <c r="L98" i="16"/>
  <c r="K98" i="16"/>
  <c r="F98" i="16"/>
  <c r="E98" i="16"/>
  <c r="L97" i="16"/>
  <c r="K97" i="16"/>
  <c r="F97" i="16"/>
  <c r="E97" i="16"/>
  <c r="F93" i="16"/>
  <c r="E93" i="16"/>
  <c r="J92" i="16"/>
  <c r="K93" i="16" s="1"/>
  <c r="F92" i="16"/>
  <c r="E92" i="16"/>
  <c r="J91" i="16"/>
  <c r="F91" i="16"/>
  <c r="E91" i="16"/>
  <c r="K90" i="16"/>
  <c r="I90" i="16"/>
  <c r="L90" i="16" s="1"/>
  <c r="F90" i="16"/>
  <c r="E90" i="16"/>
  <c r="L89" i="16"/>
  <c r="K89" i="16"/>
  <c r="F89" i="16"/>
  <c r="E89" i="16"/>
  <c r="L88" i="16"/>
  <c r="K88" i="16"/>
  <c r="F88" i="16"/>
  <c r="E88" i="16"/>
  <c r="L87" i="16"/>
  <c r="K87" i="16"/>
  <c r="F87" i="16"/>
  <c r="E87" i="16"/>
  <c r="L86" i="16"/>
  <c r="K86" i="16"/>
  <c r="F86" i="16"/>
  <c r="E86" i="16"/>
  <c r="L85" i="16"/>
  <c r="K85" i="16"/>
  <c r="F85" i="16"/>
  <c r="E85" i="16"/>
  <c r="F84" i="16"/>
  <c r="E84" i="16"/>
  <c r="F83" i="16"/>
  <c r="E83" i="16"/>
  <c r="F82" i="16"/>
  <c r="E82" i="16"/>
  <c r="F81" i="16"/>
  <c r="E81" i="16"/>
  <c r="F77" i="16"/>
  <c r="E77" i="16"/>
  <c r="F76" i="16"/>
  <c r="E76" i="16"/>
  <c r="F75" i="16"/>
  <c r="E75" i="16"/>
  <c r="F74" i="16"/>
  <c r="E74" i="16"/>
  <c r="L73" i="16"/>
  <c r="K73" i="16"/>
  <c r="F73" i="16"/>
  <c r="E73" i="16"/>
  <c r="L72" i="16"/>
  <c r="K72" i="16"/>
  <c r="F72" i="16"/>
  <c r="E72" i="16"/>
  <c r="K71" i="16"/>
  <c r="F71" i="16"/>
  <c r="E71" i="16"/>
  <c r="F70" i="16"/>
  <c r="E70" i="16"/>
  <c r="J69" i="16"/>
  <c r="K70" i="16" s="1"/>
  <c r="F69" i="16"/>
  <c r="E69" i="16"/>
  <c r="J68" i="16"/>
  <c r="F68" i="16"/>
  <c r="E68" i="16"/>
  <c r="K67" i="16"/>
  <c r="I67" i="16"/>
  <c r="L67" i="16" s="1"/>
  <c r="F67" i="16"/>
  <c r="E67" i="16"/>
  <c r="L66" i="16"/>
  <c r="K66" i="16"/>
  <c r="F66" i="16"/>
  <c r="E66" i="16"/>
  <c r="L65" i="16"/>
  <c r="K65" i="16"/>
  <c r="F65" i="16"/>
  <c r="E65" i="16"/>
  <c r="K62" i="16"/>
  <c r="F61" i="16"/>
  <c r="E61" i="16"/>
  <c r="J60" i="16"/>
  <c r="K61" i="16" s="1"/>
  <c r="F60" i="16"/>
  <c r="E60" i="16"/>
  <c r="J59" i="16"/>
  <c r="F59" i="16"/>
  <c r="E59" i="16"/>
  <c r="K58" i="16"/>
  <c r="I58" i="16"/>
  <c r="L58" i="16" s="1"/>
  <c r="F58" i="16"/>
  <c r="E58" i="16"/>
  <c r="L57" i="16"/>
  <c r="K57" i="16"/>
  <c r="F57" i="16"/>
  <c r="E57" i="16"/>
  <c r="L56" i="16"/>
  <c r="K56" i="16"/>
  <c r="F56" i="16"/>
  <c r="E56" i="16"/>
  <c r="F55" i="16"/>
  <c r="E55" i="16"/>
  <c r="F54" i="16"/>
  <c r="E54" i="16"/>
  <c r="F53" i="16"/>
  <c r="E53" i="16"/>
  <c r="F52" i="16"/>
  <c r="E52" i="16"/>
  <c r="F51" i="16"/>
  <c r="E51" i="16"/>
  <c r="F50" i="16"/>
  <c r="E50" i="16"/>
  <c r="F46" i="16"/>
  <c r="E46" i="16"/>
  <c r="J45" i="16"/>
  <c r="K46" i="16" s="1"/>
  <c r="F45" i="16"/>
  <c r="E45" i="16"/>
  <c r="J44" i="16"/>
  <c r="K44" i="16" s="1"/>
  <c r="F44" i="16"/>
  <c r="E44" i="16"/>
  <c r="K43" i="16"/>
  <c r="I43" i="16"/>
  <c r="L43" i="16" s="1"/>
  <c r="F43" i="16"/>
  <c r="E43" i="16"/>
  <c r="L42" i="16"/>
  <c r="K42" i="16"/>
  <c r="F42" i="16"/>
  <c r="E42" i="16"/>
  <c r="L41" i="16"/>
  <c r="K41" i="16"/>
  <c r="F41" i="16"/>
  <c r="E41" i="16"/>
  <c r="F40" i="16"/>
  <c r="E40" i="16"/>
  <c r="F39" i="16"/>
  <c r="E39" i="16"/>
  <c r="F38" i="16"/>
  <c r="E38" i="16"/>
  <c r="F37" i="16"/>
  <c r="E37" i="16"/>
  <c r="F36" i="16"/>
  <c r="E36" i="16"/>
  <c r="F35" i="16"/>
  <c r="E35" i="16"/>
  <c r="F31" i="16"/>
  <c r="E31" i="16"/>
  <c r="F30" i="16"/>
  <c r="E30" i="16"/>
  <c r="F29" i="16"/>
  <c r="E29" i="16"/>
  <c r="L28" i="16"/>
  <c r="K28" i="16"/>
  <c r="F28" i="16"/>
  <c r="E28" i="16"/>
  <c r="K27" i="16"/>
  <c r="F27" i="16"/>
  <c r="E27" i="16"/>
  <c r="F26" i="16"/>
  <c r="E26" i="16"/>
  <c r="J25" i="16"/>
  <c r="K26" i="16" s="1"/>
  <c r="F25" i="16"/>
  <c r="E25" i="16"/>
  <c r="J24" i="16"/>
  <c r="F24" i="16"/>
  <c r="E24" i="16"/>
  <c r="K23" i="16"/>
  <c r="I23" i="16"/>
  <c r="L23" i="16" s="1"/>
  <c r="F23" i="16"/>
  <c r="E23" i="16"/>
  <c r="L22" i="16"/>
  <c r="K22" i="16"/>
  <c r="F22" i="16"/>
  <c r="E22" i="16"/>
  <c r="L21" i="16"/>
  <c r="K21" i="16"/>
  <c r="F21" i="16"/>
  <c r="E21" i="16"/>
  <c r="F20" i="16"/>
  <c r="E20" i="16"/>
  <c r="F16" i="16"/>
  <c r="E16" i="16"/>
  <c r="F15" i="16"/>
  <c r="E15" i="16"/>
  <c r="F14" i="16"/>
  <c r="E14" i="16"/>
  <c r="L13" i="16"/>
  <c r="K13" i="16"/>
  <c r="F13" i="16"/>
  <c r="E13" i="16"/>
  <c r="L12" i="16"/>
  <c r="K12" i="16"/>
  <c r="F12" i="16"/>
  <c r="E12" i="16"/>
  <c r="K11" i="16"/>
  <c r="F11" i="16"/>
  <c r="E11" i="16"/>
  <c r="F10" i="16"/>
  <c r="E10" i="16"/>
  <c r="J9" i="16"/>
  <c r="K10" i="16" s="1"/>
  <c r="F9" i="16"/>
  <c r="E9" i="16"/>
  <c r="J8" i="16"/>
  <c r="F8" i="16"/>
  <c r="E8" i="16"/>
  <c r="K7" i="16"/>
  <c r="I7" i="16"/>
  <c r="L7" i="16" s="1"/>
  <c r="F7" i="16"/>
  <c r="E7" i="16"/>
  <c r="L6" i="16"/>
  <c r="K6" i="16"/>
  <c r="F6" i="16"/>
  <c r="E6" i="16"/>
  <c r="L5" i="16"/>
  <c r="K5" i="16"/>
  <c r="F5" i="16"/>
  <c r="E5" i="16"/>
  <c r="F4" i="16"/>
  <c r="E4" i="16"/>
  <c r="M58" i="16" l="1"/>
  <c r="G69" i="16"/>
  <c r="G72" i="16"/>
  <c r="G73" i="16"/>
  <c r="G74" i="16"/>
  <c r="G116" i="16"/>
  <c r="G149" i="16"/>
  <c r="G154" i="16"/>
  <c r="G155" i="16"/>
  <c r="G173" i="16"/>
  <c r="G217" i="16"/>
  <c r="G281" i="16"/>
  <c r="G287" i="16"/>
  <c r="K157" i="16"/>
  <c r="K285" i="16"/>
  <c r="G298" i="16"/>
  <c r="G76" i="16"/>
  <c r="G81" i="16"/>
  <c r="G83" i="16"/>
  <c r="G221" i="16"/>
  <c r="G222" i="16"/>
  <c r="G139" i="16"/>
  <c r="K223" i="16"/>
  <c r="G288" i="16"/>
  <c r="M289" i="16"/>
  <c r="G302" i="16"/>
  <c r="G333" i="16"/>
  <c r="G369" i="16"/>
  <c r="G310" i="16"/>
  <c r="M314" i="16"/>
  <c r="G341" i="16"/>
  <c r="G52" i="16"/>
  <c r="G54" i="16"/>
  <c r="G56" i="16"/>
  <c r="G57" i="16"/>
  <c r="G77" i="16"/>
  <c r="G82" i="16"/>
  <c r="G105" i="16"/>
  <c r="G106" i="16"/>
  <c r="G108" i="16"/>
  <c r="G110" i="16"/>
  <c r="G115" i="16"/>
  <c r="G117" i="16"/>
  <c r="G152" i="16"/>
  <c r="M155" i="16"/>
  <c r="G180" i="16"/>
  <c r="G184" i="16"/>
  <c r="G186" i="16"/>
  <c r="G187" i="16"/>
  <c r="M221" i="16"/>
  <c r="G247" i="16"/>
  <c r="G251" i="16"/>
  <c r="G320" i="16"/>
  <c r="G326" i="16"/>
  <c r="G328" i="16"/>
  <c r="G334" i="16"/>
  <c r="M66" i="16"/>
  <c r="M139" i="16"/>
  <c r="M140" i="16"/>
  <c r="M141" i="16"/>
  <c r="G166" i="16"/>
  <c r="M298" i="16"/>
  <c r="L300" i="16"/>
  <c r="M337" i="16"/>
  <c r="K60" i="16"/>
  <c r="M65" i="16"/>
  <c r="G5" i="16"/>
  <c r="G6" i="16"/>
  <c r="G7" i="16"/>
  <c r="G37" i="16"/>
  <c r="K9" i="16"/>
  <c r="M12" i="16"/>
  <c r="M13" i="16"/>
  <c r="M22" i="16"/>
  <c r="G31" i="16"/>
  <c r="G36" i="16"/>
  <c r="G41" i="16"/>
  <c r="M86" i="16"/>
  <c r="M87" i="16"/>
  <c r="M88" i="16"/>
  <c r="M89" i="16"/>
  <c r="G97" i="16"/>
  <c r="G98" i="16"/>
  <c r="G99" i="16"/>
  <c r="M120" i="16"/>
  <c r="M122" i="16"/>
  <c r="K126" i="16"/>
  <c r="G135" i="16"/>
  <c r="M170" i="16"/>
  <c r="K173" i="16"/>
  <c r="G174" i="16"/>
  <c r="M203" i="16"/>
  <c r="K205" i="16"/>
  <c r="M208" i="16"/>
  <c r="G229" i="16"/>
  <c r="G233" i="16"/>
  <c r="G235" i="16"/>
  <c r="G236" i="16"/>
  <c r="M268" i="16"/>
  <c r="K270" i="16"/>
  <c r="M273" i="16"/>
  <c r="K317" i="16"/>
  <c r="G347" i="16"/>
  <c r="G349" i="16"/>
  <c r="G350" i="16"/>
  <c r="G351" i="16"/>
  <c r="G352" i="16"/>
  <c r="G360" i="16"/>
  <c r="K380" i="16"/>
  <c r="G8" i="16"/>
  <c r="G11" i="16"/>
  <c r="M28" i="16"/>
  <c r="G30" i="16"/>
  <c r="G35" i="16"/>
  <c r="M41" i="16"/>
  <c r="M42" i="16"/>
  <c r="G45" i="16"/>
  <c r="G86" i="16"/>
  <c r="G121" i="16"/>
  <c r="G123" i="16"/>
  <c r="G132" i="16"/>
  <c r="G136" i="16"/>
  <c r="G156" i="16"/>
  <c r="G169" i="16"/>
  <c r="G171" i="16"/>
  <c r="G201" i="16"/>
  <c r="M244" i="16"/>
  <c r="G266" i="16"/>
  <c r="G319" i="16"/>
  <c r="M351" i="16"/>
  <c r="K353" i="16"/>
  <c r="G365" i="16"/>
  <c r="G378" i="16"/>
  <c r="M5" i="16"/>
  <c r="M6" i="16"/>
  <c r="G12" i="16"/>
  <c r="G13" i="16"/>
  <c r="G14" i="16"/>
  <c r="G16" i="16"/>
  <c r="G23" i="16"/>
  <c r="G24" i="16"/>
  <c r="G27" i="16"/>
  <c r="G40" i="16"/>
  <c r="G55" i="16"/>
  <c r="M56" i="16"/>
  <c r="G65" i="16"/>
  <c r="G66" i="16"/>
  <c r="G67" i="16"/>
  <c r="G68" i="16"/>
  <c r="G71" i="16"/>
  <c r="G87" i="16"/>
  <c r="G88" i="16"/>
  <c r="G89" i="16"/>
  <c r="G90" i="16"/>
  <c r="G91" i="16"/>
  <c r="G101" i="16"/>
  <c r="G103" i="16"/>
  <c r="G104" i="16"/>
  <c r="M121" i="16"/>
  <c r="M123" i="16"/>
  <c r="G140" i="16"/>
  <c r="G141" i="16"/>
  <c r="G142" i="16"/>
  <c r="G147" i="16"/>
  <c r="M154" i="16"/>
  <c r="I156" i="16"/>
  <c r="I157" i="16" s="1"/>
  <c r="I158" i="16" s="1"/>
  <c r="G165" i="16"/>
  <c r="M169" i="16"/>
  <c r="G181" i="16"/>
  <c r="M187" i="16"/>
  <c r="G190" i="16"/>
  <c r="G197" i="16"/>
  <c r="G199" i="16"/>
  <c r="M202" i="16"/>
  <c r="K204" i="16"/>
  <c r="G216" i="16"/>
  <c r="G230" i="16"/>
  <c r="M236" i="16"/>
  <c r="G239" i="16"/>
  <c r="G245" i="16"/>
  <c r="G246" i="16"/>
  <c r="G252" i="16"/>
  <c r="G253" i="16"/>
  <c r="G255" i="16"/>
  <c r="G263" i="16"/>
  <c r="G265" i="16"/>
  <c r="M266" i="16"/>
  <c r="M267" i="16"/>
  <c r="I269" i="16"/>
  <c r="I270" i="16" s="1"/>
  <c r="L270" i="16" s="1"/>
  <c r="M270" i="16" s="1"/>
  <c r="G270" i="16"/>
  <c r="G271" i="16"/>
  <c r="G273" i="16"/>
  <c r="G278" i="16"/>
  <c r="G280" i="16"/>
  <c r="M281" i="16"/>
  <c r="M282" i="16"/>
  <c r="G285" i="16"/>
  <c r="G300" i="16"/>
  <c r="M315" i="16"/>
  <c r="I316" i="16"/>
  <c r="L316" i="16" s="1"/>
  <c r="M320" i="16"/>
  <c r="M328" i="16"/>
  <c r="M329" i="16"/>
  <c r="G332" i="16"/>
  <c r="G335" i="16"/>
  <c r="G336" i="16"/>
  <c r="G337" i="16"/>
  <c r="G343" i="16"/>
  <c r="G345" i="16"/>
  <c r="K352" i="16"/>
  <c r="G20" i="16"/>
  <c r="M21" i="16"/>
  <c r="G26" i="16"/>
  <c r="G42" i="16"/>
  <c r="G43" i="16"/>
  <c r="G44" i="16"/>
  <c r="G50" i="16"/>
  <c r="K69" i="16"/>
  <c r="M72" i="16"/>
  <c r="M73" i="16"/>
  <c r="G84" i="16"/>
  <c r="M90" i="16"/>
  <c r="K92" i="16"/>
  <c r="K101" i="16"/>
  <c r="M104" i="16"/>
  <c r="M105" i="16"/>
  <c r="G107" i="16"/>
  <c r="G120" i="16"/>
  <c r="G125" i="16"/>
  <c r="G148" i="16"/>
  <c r="G153" i="16"/>
  <c r="G164" i="16"/>
  <c r="G172" i="16"/>
  <c r="G179" i="16"/>
  <c r="G200" i="16"/>
  <c r="G205" i="16"/>
  <c r="G206" i="16"/>
  <c r="G208" i="16"/>
  <c r="G213" i="16"/>
  <c r="G215" i="16"/>
  <c r="G218" i="16"/>
  <c r="K222" i="16"/>
  <c r="G228" i="16"/>
  <c r="G248" i="16"/>
  <c r="G254" i="16"/>
  <c r="K269" i="16"/>
  <c r="G295" i="16"/>
  <c r="M296" i="16"/>
  <c r="M297" i="16"/>
  <c r="G314" i="16"/>
  <c r="K316" i="16"/>
  <c r="G344" i="16"/>
  <c r="G362" i="16"/>
  <c r="G368" i="16"/>
  <c r="M369" i="16"/>
  <c r="G374" i="16"/>
  <c r="G376" i="16"/>
  <c r="G377" i="16"/>
  <c r="G383" i="16"/>
  <c r="G384" i="16"/>
  <c r="K8" i="16"/>
  <c r="K68" i="16"/>
  <c r="G9" i="16"/>
  <c r="G10" i="16"/>
  <c r="K25" i="16"/>
  <c r="G38" i="16"/>
  <c r="G53" i="16"/>
  <c r="G58" i="16"/>
  <c r="G59" i="16"/>
  <c r="K59" i="16"/>
  <c r="G70" i="16"/>
  <c r="M85" i="16"/>
  <c r="K91" i="16"/>
  <c r="G100" i="16"/>
  <c r="G118" i="16"/>
  <c r="G122" i="16"/>
  <c r="G134" i="16"/>
  <c r="G137" i="16"/>
  <c r="M138" i="16"/>
  <c r="G150" i="16"/>
  <c r="G167" i="16"/>
  <c r="L171" i="16"/>
  <c r="M171" i="16" s="1"/>
  <c r="I204" i="16"/>
  <c r="I205" i="16" s="1"/>
  <c r="G268" i="16"/>
  <c r="K45" i="16"/>
  <c r="M57" i="16"/>
  <c r="M7" i="16"/>
  <c r="I8" i="16"/>
  <c r="L8" i="16" s="1"/>
  <c r="G15" i="16"/>
  <c r="G21" i="16"/>
  <c r="G22" i="16"/>
  <c r="G25" i="16"/>
  <c r="G28" i="16"/>
  <c r="G29" i="16"/>
  <c r="G39" i="16"/>
  <c r="M43" i="16"/>
  <c r="I44" i="16"/>
  <c r="I45" i="16" s="1"/>
  <c r="L45" i="16" s="1"/>
  <c r="M45" i="16" s="1"/>
  <c r="G46" i="16"/>
  <c r="G51" i="16"/>
  <c r="G60" i="16"/>
  <c r="G61" i="16"/>
  <c r="M67" i="16"/>
  <c r="I68" i="16"/>
  <c r="I69" i="16" s="1"/>
  <c r="I70" i="16" s="1"/>
  <c r="G75" i="16"/>
  <c r="G85" i="16"/>
  <c r="G92" i="16"/>
  <c r="G93" i="16"/>
  <c r="L99" i="16"/>
  <c r="M99" i="16" s="1"/>
  <c r="G102" i="16"/>
  <c r="G109" i="16"/>
  <c r="G119" i="16"/>
  <c r="G124" i="16"/>
  <c r="L124" i="16"/>
  <c r="M124" i="16" s="1"/>
  <c r="G131" i="16"/>
  <c r="G138" i="16"/>
  <c r="M142" i="16"/>
  <c r="G151" i="16"/>
  <c r="K156" i="16"/>
  <c r="G168" i="16"/>
  <c r="G170" i="16"/>
  <c r="K190" i="16"/>
  <c r="K189" i="16"/>
  <c r="G203" i="16"/>
  <c r="G220" i="16"/>
  <c r="K239" i="16"/>
  <c r="K238" i="16"/>
  <c r="G293" i="16"/>
  <c r="G313" i="16"/>
  <c r="I59" i="16"/>
  <c r="I60" i="16" s="1"/>
  <c r="I61" i="16" s="1"/>
  <c r="I91" i="16"/>
  <c r="I92" i="16" s="1"/>
  <c r="L92" i="16" s="1"/>
  <c r="K249" i="16"/>
  <c r="K248" i="16"/>
  <c r="K332" i="16"/>
  <c r="K331" i="16"/>
  <c r="G355" i="16"/>
  <c r="M98" i="16"/>
  <c r="K100" i="16"/>
  <c r="G133" i="16"/>
  <c r="G157" i="16"/>
  <c r="G158" i="16"/>
  <c r="G182" i="16"/>
  <c r="G185" i="16"/>
  <c r="M186" i="16"/>
  <c r="M188" i="16"/>
  <c r="I189" i="16"/>
  <c r="I190" i="16" s="1"/>
  <c r="G196" i="16"/>
  <c r="G202" i="16"/>
  <c r="G204" i="16"/>
  <c r="G212" i="16"/>
  <c r="G219" i="16"/>
  <c r="M220" i="16"/>
  <c r="G231" i="16"/>
  <c r="G234" i="16"/>
  <c r="M235" i="16"/>
  <c r="M237" i="16"/>
  <c r="I238" i="16"/>
  <c r="I239" i="16" s="1"/>
  <c r="L239" i="16" s="1"/>
  <c r="L247" i="16"/>
  <c r="M247" i="16" s="1"/>
  <c r="G249" i="16"/>
  <c r="G250" i="16"/>
  <c r="M252" i="16"/>
  <c r="G262" i="16"/>
  <c r="G267" i="16"/>
  <c r="G269" i="16"/>
  <c r="G277" i="16"/>
  <c r="G282" i="16"/>
  <c r="G283" i="16"/>
  <c r="G284" i="16"/>
  <c r="K284" i="16"/>
  <c r="G296" i="16"/>
  <c r="G303" i="16"/>
  <c r="G309" i="16"/>
  <c r="G311" i="16"/>
  <c r="M313" i="16"/>
  <c r="G316" i="16"/>
  <c r="G324" i="16"/>
  <c r="G327" i="16"/>
  <c r="M330" i="16"/>
  <c r="I331" i="16"/>
  <c r="L331" i="16" s="1"/>
  <c r="M335" i="16"/>
  <c r="M336" i="16"/>
  <c r="M350" i="16"/>
  <c r="M356" i="16"/>
  <c r="G361" i="16"/>
  <c r="G370" i="16"/>
  <c r="L370" i="16"/>
  <c r="M370" i="16" s="1"/>
  <c r="K379" i="16"/>
  <c r="M383" i="16"/>
  <c r="G385" i="16"/>
  <c r="G183" i="16"/>
  <c r="G188" i="16"/>
  <c r="G189" i="16"/>
  <c r="G195" i="16"/>
  <c r="G198" i="16"/>
  <c r="G207" i="16"/>
  <c r="G214" i="16"/>
  <c r="G223" i="16"/>
  <c r="G224" i="16"/>
  <c r="G232" i="16"/>
  <c r="G237" i="16"/>
  <c r="G238" i="16"/>
  <c r="G244" i="16"/>
  <c r="M245" i="16"/>
  <c r="M246" i="16"/>
  <c r="G261" i="16"/>
  <c r="G264" i="16"/>
  <c r="G272" i="16"/>
  <c r="M274" i="16"/>
  <c r="G279" i="16"/>
  <c r="M283" i="16"/>
  <c r="I284" i="16"/>
  <c r="L284" i="16" s="1"/>
  <c r="G286" i="16"/>
  <c r="M288" i="16"/>
  <c r="G301" i="16"/>
  <c r="G315" i="16"/>
  <c r="G317" i="16"/>
  <c r="G318" i="16"/>
  <c r="G329" i="16"/>
  <c r="G330" i="16"/>
  <c r="G331" i="16"/>
  <c r="G348" i="16"/>
  <c r="G353" i="16"/>
  <c r="G354" i="16"/>
  <c r="G364" i="16"/>
  <c r="G366" i="16"/>
  <c r="M368" i="16"/>
  <c r="M371" i="16"/>
  <c r="G375" i="16"/>
  <c r="M376" i="16"/>
  <c r="M377" i="16"/>
  <c r="M378" i="16"/>
  <c r="I379" i="16"/>
  <c r="G382" i="16"/>
  <c r="I222" i="16"/>
  <c r="I223" i="16" s="1"/>
  <c r="L223" i="16" s="1"/>
  <c r="I352" i="16"/>
  <c r="L352" i="16" s="1"/>
  <c r="L125" i="16"/>
  <c r="M125" i="16" s="1"/>
  <c r="I126" i="16"/>
  <c r="I173" i="16"/>
  <c r="L172" i="16"/>
  <c r="L190" i="16"/>
  <c r="I191" i="16"/>
  <c r="I250" i="16"/>
  <c r="L249" i="16"/>
  <c r="I93" i="16"/>
  <c r="I102" i="16"/>
  <c r="L101" i="16"/>
  <c r="J32" i="16"/>
  <c r="M23" i="16"/>
  <c r="I206" i="16"/>
  <c r="L205" i="16"/>
  <c r="M205" i="16" s="1"/>
  <c r="G4" i="16"/>
  <c r="J17" i="16" s="1"/>
  <c r="I24" i="16"/>
  <c r="M97" i="16"/>
  <c r="L100" i="16"/>
  <c r="G114" i="16"/>
  <c r="M153" i="16"/>
  <c r="G163" i="16"/>
  <c r="K172" i="16"/>
  <c r="G194" i="16"/>
  <c r="M201" i="16"/>
  <c r="L204" i="16"/>
  <c r="M204" i="16" s="1"/>
  <c r="G243" i="16"/>
  <c r="L248" i="16"/>
  <c r="M248" i="16" s="1"/>
  <c r="G260" i="16"/>
  <c r="L269" i="16"/>
  <c r="M269" i="16" s="1"/>
  <c r="G297" i="16"/>
  <c r="I302" i="16"/>
  <c r="L301" i="16"/>
  <c r="G312" i="16"/>
  <c r="G325" i="16"/>
  <c r="G346" i="16"/>
  <c r="G359" i="16"/>
  <c r="G367" i="16"/>
  <c r="G379" i="16"/>
  <c r="G381" i="16"/>
  <c r="K24" i="16"/>
  <c r="L189" i="16"/>
  <c r="M219" i="16"/>
  <c r="M265" i="16"/>
  <c r="M280" i="16"/>
  <c r="G292" i="16"/>
  <c r="G294" i="16"/>
  <c r="G299" i="16"/>
  <c r="L299" i="16"/>
  <c r="M299" i="16" s="1"/>
  <c r="K301" i="16"/>
  <c r="K300" i="16"/>
  <c r="M300" i="16" s="1"/>
  <c r="G308" i="16"/>
  <c r="I317" i="16"/>
  <c r="G342" i="16"/>
  <c r="G363" i="16"/>
  <c r="G380" i="16"/>
  <c r="I285" i="16"/>
  <c r="M349" i="16"/>
  <c r="F398" i="16"/>
  <c r="I659" i="14"/>
  <c r="I660" i="14" s="1"/>
  <c r="I661" i="14" s="1"/>
  <c r="I662" i="14" s="1"/>
  <c r="I636" i="14"/>
  <c r="I637" i="14" s="1"/>
  <c r="I638" i="14" s="1"/>
  <c r="I639" i="14" s="1"/>
  <c r="I605" i="14"/>
  <c r="I606" i="14" s="1"/>
  <c r="I607" i="14" s="1"/>
  <c r="I608" i="14" s="1"/>
  <c r="I571" i="14"/>
  <c r="I572" i="14" s="1"/>
  <c r="I573" i="14" s="1"/>
  <c r="I542" i="14"/>
  <c r="I543" i="14" s="1"/>
  <c r="I544" i="14" s="1"/>
  <c r="I512" i="14"/>
  <c r="I513" i="14" s="1"/>
  <c r="I514" i="14" s="1"/>
  <c r="I515" i="14" s="1"/>
  <c r="K490" i="14"/>
  <c r="L490" i="14"/>
  <c r="M490" i="14" s="1"/>
  <c r="I482" i="14"/>
  <c r="I483" i="14" s="1"/>
  <c r="I484" i="14" s="1"/>
  <c r="K461" i="14"/>
  <c r="L461" i="14"/>
  <c r="I455" i="14"/>
  <c r="I456" i="14" s="1"/>
  <c r="I457" i="14" s="1"/>
  <c r="I458" i="14" s="1"/>
  <c r="I422" i="14"/>
  <c r="I423" i="14" s="1"/>
  <c r="I424" i="14" s="1"/>
  <c r="I401" i="14"/>
  <c r="I402" i="14" s="1"/>
  <c r="I403" i="14" s="1"/>
  <c r="I374" i="14"/>
  <c r="I375" i="14" s="1"/>
  <c r="I376" i="14" s="1"/>
  <c r="I377" i="14" s="1"/>
  <c r="K354" i="14"/>
  <c r="L354" i="14"/>
  <c r="I348" i="14"/>
  <c r="I349" i="14" s="1"/>
  <c r="I350" i="14" s="1"/>
  <c r="I351" i="14" s="1"/>
  <c r="I321" i="14"/>
  <c r="I322" i="14" s="1"/>
  <c r="I323" i="14" s="1"/>
  <c r="I324" i="14" s="1"/>
  <c r="I293" i="14"/>
  <c r="I294" i="14" s="1"/>
  <c r="I295" i="14" s="1"/>
  <c r="I296" i="14" s="1"/>
  <c r="K272" i="14"/>
  <c r="L272" i="14"/>
  <c r="I266" i="14"/>
  <c r="I267" i="14" s="1"/>
  <c r="I268" i="14" s="1"/>
  <c r="I269" i="14" s="1"/>
  <c r="K248" i="14"/>
  <c r="L248" i="14"/>
  <c r="I240" i="14"/>
  <c r="I241" i="14" s="1"/>
  <c r="I242" i="14" s="1"/>
  <c r="I211" i="14"/>
  <c r="I212" i="14" s="1"/>
  <c r="I213" i="14" s="1"/>
  <c r="I214" i="14" s="1"/>
  <c r="I177" i="14"/>
  <c r="I178" i="14" s="1"/>
  <c r="I179" i="14" s="1"/>
  <c r="I180" i="14" s="1"/>
  <c r="K164" i="14"/>
  <c r="L164" i="14"/>
  <c r="K165" i="14"/>
  <c r="L165" i="14"/>
  <c r="K166" i="14"/>
  <c r="L166" i="14"/>
  <c r="K167" i="14"/>
  <c r="L167" i="14"/>
  <c r="J160" i="14"/>
  <c r="J159" i="14"/>
  <c r="I158" i="14"/>
  <c r="I159" i="14" s="1"/>
  <c r="I160" i="14" s="1"/>
  <c r="I161" i="14" s="1"/>
  <c r="I125" i="14"/>
  <c r="I126" i="14" s="1"/>
  <c r="I127" i="14" s="1"/>
  <c r="I128" i="14" s="1"/>
  <c r="I104" i="14"/>
  <c r="I105" i="14" s="1"/>
  <c r="I106" i="14" s="1"/>
  <c r="I107" i="14" s="1"/>
  <c r="I77" i="14"/>
  <c r="I78" i="14" s="1"/>
  <c r="I79" i="14" s="1"/>
  <c r="I80" i="14" s="1"/>
  <c r="I40" i="14"/>
  <c r="I41" i="14" s="1"/>
  <c r="I42" i="14" s="1"/>
  <c r="I43" i="14" s="1"/>
  <c r="J11" i="14"/>
  <c r="J10" i="14"/>
  <c r="I9" i="14"/>
  <c r="I10" i="14" s="1"/>
  <c r="I11" i="14" s="1"/>
  <c r="J661" i="14"/>
  <c r="J660" i="14"/>
  <c r="J638" i="14"/>
  <c r="J637" i="14"/>
  <c r="J607" i="14"/>
  <c r="J606" i="14"/>
  <c r="J573" i="14"/>
  <c r="J572" i="14"/>
  <c r="J544" i="14"/>
  <c r="J543" i="14"/>
  <c r="J514" i="14"/>
  <c r="J513" i="14"/>
  <c r="J484" i="14"/>
  <c r="J483" i="14"/>
  <c r="J457" i="14"/>
  <c r="J456" i="14"/>
  <c r="J424" i="14"/>
  <c r="J423" i="14"/>
  <c r="K406" i="14"/>
  <c r="L406" i="14"/>
  <c r="M406" i="14"/>
  <c r="J403" i="14"/>
  <c r="J402" i="14"/>
  <c r="K379" i="14"/>
  <c r="L379" i="14"/>
  <c r="K380" i="14"/>
  <c r="L380" i="14"/>
  <c r="M380" i="14" s="1"/>
  <c r="J376" i="14"/>
  <c r="J375" i="14"/>
  <c r="J350" i="14"/>
  <c r="J349" i="14"/>
  <c r="J323" i="14"/>
  <c r="J322" i="14"/>
  <c r="J295" i="14"/>
  <c r="J294" i="14"/>
  <c r="J268" i="14"/>
  <c r="J267" i="14"/>
  <c r="K244" i="14"/>
  <c r="K245" i="14"/>
  <c r="L245" i="14"/>
  <c r="K246" i="14"/>
  <c r="L246" i="14"/>
  <c r="K247" i="14"/>
  <c r="L247" i="14"/>
  <c r="J242" i="14"/>
  <c r="K243" i="14" s="1"/>
  <c r="J241" i="14"/>
  <c r="K242" i="14" s="1"/>
  <c r="K216" i="14"/>
  <c r="L216" i="14"/>
  <c r="K217" i="14"/>
  <c r="L217" i="14"/>
  <c r="K218" i="14"/>
  <c r="L218" i="14"/>
  <c r="J213" i="14"/>
  <c r="J212" i="14"/>
  <c r="J179" i="14"/>
  <c r="J178" i="14"/>
  <c r="J127" i="14"/>
  <c r="J126" i="14"/>
  <c r="J106" i="14"/>
  <c r="J105" i="14"/>
  <c r="J79" i="14"/>
  <c r="J78" i="14"/>
  <c r="J42" i="14"/>
  <c r="J41" i="14"/>
  <c r="M30" i="13"/>
  <c r="M92" i="16" l="1"/>
  <c r="I46" i="16"/>
  <c r="L44" i="16"/>
  <c r="M44" i="16" s="1"/>
  <c r="L68" i="16"/>
  <c r="M461" i="14"/>
  <c r="I485" i="14"/>
  <c r="M189" i="16"/>
  <c r="L59" i="16"/>
  <c r="M59" i="16" s="1"/>
  <c r="L69" i="16"/>
  <c r="M69" i="16" s="1"/>
  <c r="I9" i="16"/>
  <c r="L9" i="16" s="1"/>
  <c r="I404" i="14"/>
  <c r="I574" i="14"/>
  <c r="I425" i="14"/>
  <c r="I271" i="16"/>
  <c r="M223" i="16"/>
  <c r="I224" i="16"/>
  <c r="L224" i="16" s="1"/>
  <c r="M224" i="16" s="1"/>
  <c r="M379" i="14"/>
  <c r="M272" i="14"/>
  <c r="M354" i="14"/>
  <c r="L60" i="16"/>
  <c r="M60" i="16" s="1"/>
  <c r="I545" i="14"/>
  <c r="M248" i="14"/>
  <c r="I353" i="16"/>
  <c r="L353" i="16" s="1"/>
  <c r="M101" i="16"/>
  <c r="L156" i="16"/>
  <c r="M156" i="16" s="1"/>
  <c r="I12" i="14"/>
  <c r="I332" i="16"/>
  <c r="L332" i="16" s="1"/>
  <c r="L91" i="16"/>
  <c r="M91" i="16" s="1"/>
  <c r="L222" i="16"/>
  <c r="M222" i="16" s="1"/>
  <c r="M100" i="16"/>
  <c r="M190" i="16"/>
  <c r="M331" i="16"/>
  <c r="M239" i="16"/>
  <c r="M8" i="16"/>
  <c r="J111" i="16"/>
  <c r="J78" i="16"/>
  <c r="J209" i="16"/>
  <c r="J94" i="16"/>
  <c r="L238" i="16"/>
  <c r="M238" i="16" s="1"/>
  <c r="M68" i="16"/>
  <c r="L157" i="16"/>
  <c r="M157" i="16" s="1"/>
  <c r="M249" i="16"/>
  <c r="I240" i="16"/>
  <c r="M352" i="16"/>
  <c r="M284" i="16"/>
  <c r="M316" i="16"/>
  <c r="L379" i="16"/>
  <c r="M379" i="16" s="1"/>
  <c r="I380" i="16"/>
  <c r="J143" i="16"/>
  <c r="G398" i="16"/>
  <c r="J401" i="16" s="1"/>
  <c r="L158" i="16"/>
  <c r="M158" i="16" s="1"/>
  <c r="L70" i="16"/>
  <c r="M70" i="16" s="1"/>
  <c r="L71" i="16"/>
  <c r="M71" i="16" s="1"/>
  <c r="L46" i="16"/>
  <c r="M46" i="16" s="1"/>
  <c r="L285" i="16"/>
  <c r="I286" i="16"/>
  <c r="L93" i="16"/>
  <c r="M93" i="16" s="1"/>
  <c r="L250" i="16"/>
  <c r="L251" i="16"/>
  <c r="M251" i="16" s="1"/>
  <c r="L126" i="16"/>
  <c r="L62" i="16"/>
  <c r="M62" i="16" s="1"/>
  <c r="L61" i="16"/>
  <c r="M61" i="16" s="1"/>
  <c r="M301" i="16"/>
  <c r="L24" i="16"/>
  <c r="I25" i="16"/>
  <c r="L271" i="16"/>
  <c r="M271" i="16" s="1"/>
  <c r="L272" i="16"/>
  <c r="M272" i="16" s="1"/>
  <c r="L103" i="16"/>
  <c r="M103" i="16" s="1"/>
  <c r="L102" i="16"/>
  <c r="M102" i="16" s="1"/>
  <c r="M172" i="16"/>
  <c r="L317" i="16"/>
  <c r="I318" i="16"/>
  <c r="L303" i="16"/>
  <c r="M303" i="16" s="1"/>
  <c r="L302" i="16"/>
  <c r="M302" i="16" s="1"/>
  <c r="L206" i="16"/>
  <c r="M206" i="16" s="1"/>
  <c r="L207" i="16"/>
  <c r="M207" i="16" s="1"/>
  <c r="L191" i="16"/>
  <c r="M191" i="16" s="1"/>
  <c r="I174" i="16"/>
  <c r="L173" i="16"/>
  <c r="M246" i="14"/>
  <c r="M166" i="14"/>
  <c r="M216" i="14"/>
  <c r="M165" i="14"/>
  <c r="M218" i="14"/>
  <c r="M247" i="14"/>
  <c r="M245" i="14"/>
  <c r="M217" i="14"/>
  <c r="M167" i="14"/>
  <c r="M164" i="14"/>
  <c r="L242" i="14"/>
  <c r="M242" i="14" s="1"/>
  <c r="I243" i="14"/>
  <c r="P29" i="14"/>
  <c r="P28" i="14"/>
  <c r="O27" i="14"/>
  <c r="O28" i="14" s="1"/>
  <c r="O29" i="14" s="1"/>
  <c r="I354" i="16" l="1"/>
  <c r="I333" i="16"/>
  <c r="I10" i="16"/>
  <c r="L240" i="16"/>
  <c r="M240" i="16" s="1"/>
  <c r="L111" i="16"/>
  <c r="M111" i="16" s="1"/>
  <c r="L94" i="16"/>
  <c r="M94" i="16" s="1"/>
  <c r="L380" i="16"/>
  <c r="M380" i="16" s="1"/>
  <c r="I381" i="16"/>
  <c r="L209" i="16"/>
  <c r="M209" i="16" s="1"/>
  <c r="L78" i="16"/>
  <c r="M78" i="16" s="1"/>
  <c r="L174" i="16"/>
  <c r="M174" i="16" s="1"/>
  <c r="L355" i="16"/>
  <c r="M355" i="16" s="1"/>
  <c r="L354" i="16"/>
  <c r="M354" i="16" s="1"/>
  <c r="L334" i="16"/>
  <c r="M334" i="16" s="1"/>
  <c r="L333" i="16"/>
  <c r="M333" i="16" s="1"/>
  <c r="M126" i="16"/>
  <c r="L11" i="16"/>
  <c r="M11" i="16" s="1"/>
  <c r="L10" i="16"/>
  <c r="M10" i="16" s="1"/>
  <c r="L287" i="16"/>
  <c r="M287" i="16" s="1"/>
  <c r="L286" i="16"/>
  <c r="M286" i="16" s="1"/>
  <c r="M332" i="16"/>
  <c r="M9" i="16"/>
  <c r="L17" i="16" s="1"/>
  <c r="M17" i="16" s="1"/>
  <c r="L319" i="16"/>
  <c r="M319" i="16" s="1"/>
  <c r="L318" i="16"/>
  <c r="M318" i="16" s="1"/>
  <c r="M353" i="16"/>
  <c r="M285" i="16"/>
  <c r="M317" i="16"/>
  <c r="L25" i="16"/>
  <c r="M25" i="16" s="1"/>
  <c r="I26" i="16"/>
  <c r="M250" i="16"/>
  <c r="M173" i="16"/>
  <c r="M24" i="16"/>
  <c r="L244" i="14"/>
  <c r="M244" i="14" s="1"/>
  <c r="L243" i="14"/>
  <c r="M243" i="14" s="1"/>
  <c r="O30" i="14"/>
  <c r="K60" i="15"/>
  <c r="J60" i="15"/>
  <c r="J59" i="15"/>
  <c r="E58" i="15"/>
  <c r="D58" i="15"/>
  <c r="I57" i="15"/>
  <c r="J57" i="15" s="1"/>
  <c r="H57" i="15"/>
  <c r="E57" i="15"/>
  <c r="D57" i="15"/>
  <c r="E56" i="15"/>
  <c r="D56" i="15"/>
  <c r="I55" i="15"/>
  <c r="J56" i="15" s="1"/>
  <c r="H55" i="15"/>
  <c r="E55" i="15"/>
  <c r="D55" i="15"/>
  <c r="J54" i="15"/>
  <c r="E54" i="15"/>
  <c r="D54" i="15"/>
  <c r="K53" i="15"/>
  <c r="J53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K40" i="15"/>
  <c r="J40" i="15"/>
  <c r="E40" i="15"/>
  <c r="D40" i="15"/>
  <c r="K39" i="15"/>
  <c r="J39" i="15"/>
  <c r="E39" i="15"/>
  <c r="D39" i="15"/>
  <c r="J38" i="15"/>
  <c r="E38" i="15"/>
  <c r="D38" i="15"/>
  <c r="E37" i="15"/>
  <c r="D37" i="15"/>
  <c r="I36" i="15"/>
  <c r="J37" i="15" s="1"/>
  <c r="H36" i="15"/>
  <c r="E36" i="15"/>
  <c r="D36" i="15"/>
  <c r="E35" i="15"/>
  <c r="D35" i="15"/>
  <c r="I34" i="15"/>
  <c r="J35" i="15" s="1"/>
  <c r="H34" i="15"/>
  <c r="K35" i="15" s="1"/>
  <c r="E34" i="15"/>
  <c r="D34" i="15"/>
  <c r="J33" i="15"/>
  <c r="E33" i="15"/>
  <c r="D33" i="15"/>
  <c r="K32" i="15"/>
  <c r="J32" i="15"/>
  <c r="E32" i="15"/>
  <c r="D32" i="15"/>
  <c r="K31" i="15"/>
  <c r="J31" i="15"/>
  <c r="E31" i="15"/>
  <c r="D31" i="15"/>
  <c r="K30" i="15"/>
  <c r="J30" i="15"/>
  <c r="E30" i="15"/>
  <c r="D30" i="15"/>
  <c r="K29" i="15"/>
  <c r="J29" i="15"/>
  <c r="E29" i="15"/>
  <c r="D29" i="15"/>
  <c r="K28" i="15"/>
  <c r="J28" i="15"/>
  <c r="E28" i="15"/>
  <c r="D28" i="15"/>
  <c r="K27" i="15"/>
  <c r="J27" i="15"/>
  <c r="E27" i="15"/>
  <c r="D27" i="15"/>
  <c r="E26" i="15"/>
  <c r="D26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E312" i="14"/>
  <c r="F312" i="14"/>
  <c r="E313" i="14"/>
  <c r="F313" i="14"/>
  <c r="E314" i="14"/>
  <c r="F314" i="14"/>
  <c r="E315" i="14"/>
  <c r="F315" i="14"/>
  <c r="E316" i="14"/>
  <c r="F316" i="14"/>
  <c r="E317" i="14"/>
  <c r="F317" i="14"/>
  <c r="E318" i="14"/>
  <c r="F318" i="14"/>
  <c r="E319" i="14"/>
  <c r="F319" i="14"/>
  <c r="K319" i="14"/>
  <c r="E320" i="14"/>
  <c r="F320" i="14"/>
  <c r="L321" i="14"/>
  <c r="K321" i="14"/>
  <c r="K320" i="14"/>
  <c r="E321" i="14"/>
  <c r="F321" i="14"/>
  <c r="E322" i="14"/>
  <c r="F322" i="14"/>
  <c r="K322" i="14"/>
  <c r="E323" i="14"/>
  <c r="F323" i="14"/>
  <c r="K324" i="14"/>
  <c r="I2764" i="14"/>
  <c r="I2495" i="14"/>
  <c r="I2493" i="14"/>
  <c r="I3482" i="14"/>
  <c r="I3480" i="14"/>
  <c r="I3415" i="14"/>
  <c r="I3413" i="14"/>
  <c r="I3381" i="14"/>
  <c r="I3379" i="14"/>
  <c r="I3347" i="14"/>
  <c r="I3345" i="14"/>
  <c r="I3313" i="14"/>
  <c r="I3311" i="14"/>
  <c r="I3277" i="14"/>
  <c r="I3275" i="14"/>
  <c r="L3276" i="14" s="1"/>
  <c r="I3242" i="14"/>
  <c r="L3242" i="14" s="1"/>
  <c r="I3240" i="14"/>
  <c r="I3208" i="14"/>
  <c r="I3206" i="14"/>
  <c r="I3174" i="14"/>
  <c r="P3159" i="14" s="1"/>
  <c r="I3172" i="14"/>
  <c r="L3173" i="14" s="1"/>
  <c r="I3139" i="14"/>
  <c r="L3139" i="14" s="1"/>
  <c r="I3137" i="14"/>
  <c r="I3105" i="14"/>
  <c r="I3103" i="14"/>
  <c r="I3071" i="14"/>
  <c r="I3069" i="14"/>
  <c r="I3037" i="14"/>
  <c r="I3035" i="14"/>
  <c r="I3003" i="14"/>
  <c r="L3003" i="14" s="1"/>
  <c r="I3001" i="14"/>
  <c r="I2969" i="14"/>
  <c r="I2967" i="14"/>
  <c r="I2936" i="14"/>
  <c r="I2934" i="14"/>
  <c r="I2902" i="14"/>
  <c r="I2900" i="14"/>
  <c r="I2869" i="14"/>
  <c r="L2869" i="14" s="1"/>
  <c r="I2867" i="14"/>
  <c r="I2834" i="14"/>
  <c r="I2832" i="14"/>
  <c r="I2800" i="14"/>
  <c r="I2798" i="14"/>
  <c r="I2766" i="14"/>
  <c r="I2732" i="14"/>
  <c r="I2730" i="14"/>
  <c r="I2698" i="14"/>
  <c r="I2696" i="14"/>
  <c r="L2697" i="14" s="1"/>
  <c r="I2664" i="14"/>
  <c r="P2649" i="14" s="1"/>
  <c r="I2662" i="14"/>
  <c r="I2631" i="14"/>
  <c r="I2629" i="14"/>
  <c r="L2630" i="14" s="1"/>
  <c r="I2598" i="14"/>
  <c r="L2598" i="14" s="1"/>
  <c r="I2596" i="14"/>
  <c r="L2597" i="14" s="1"/>
  <c r="I2564" i="14"/>
  <c r="L2564" i="14" s="1"/>
  <c r="I2562" i="14"/>
  <c r="L2563" i="14" s="1"/>
  <c r="I1635" i="14"/>
  <c r="I1633" i="14"/>
  <c r="I1300" i="14"/>
  <c r="I1298" i="14"/>
  <c r="I1269" i="14"/>
  <c r="I1267" i="14"/>
  <c r="E1239" i="14"/>
  <c r="F1239" i="14"/>
  <c r="I1238" i="14"/>
  <c r="I1236" i="14"/>
  <c r="I1208" i="14"/>
  <c r="I1206" i="14"/>
  <c r="I1176" i="14"/>
  <c r="I1174" i="14"/>
  <c r="I1145" i="14"/>
  <c r="I1143" i="14"/>
  <c r="L1144" i="14" s="1"/>
  <c r="L637" i="14"/>
  <c r="L238" i="14"/>
  <c r="L210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I1942" i="14"/>
  <c r="L1942" i="14" s="1"/>
  <c r="I1940" i="14"/>
  <c r="I1912" i="14"/>
  <c r="I1910" i="14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I962" i="14"/>
  <c r="I960" i="14"/>
  <c r="L961" i="14" s="1"/>
  <c r="I992" i="14"/>
  <c r="I990" i="14"/>
  <c r="L991" i="14" s="1"/>
  <c r="I1022" i="14"/>
  <c r="I1020" i="14"/>
  <c r="I1053" i="14"/>
  <c r="I1051" i="14"/>
  <c r="I1084" i="14"/>
  <c r="I1085" i="14" s="1"/>
  <c r="I1082" i="14"/>
  <c r="I1115" i="14"/>
  <c r="L1115" i="14" s="1"/>
  <c r="I1113" i="14"/>
  <c r="I1326" i="14"/>
  <c r="I1324" i="14"/>
  <c r="I1357" i="14"/>
  <c r="I1355" i="14"/>
  <c r="I1388" i="14"/>
  <c r="I1386" i="14"/>
  <c r="I1418" i="14"/>
  <c r="I1416" i="14"/>
  <c r="L1417" i="14" s="1"/>
  <c r="I1449" i="14"/>
  <c r="I1447" i="14"/>
  <c r="L1448" i="14" s="1"/>
  <c r="I1480" i="14"/>
  <c r="I1478" i="14"/>
  <c r="I1511" i="14"/>
  <c r="I1509" i="14"/>
  <c r="I1542" i="14"/>
  <c r="L1542" i="14" s="1"/>
  <c r="I1540" i="14"/>
  <c r="I1573" i="14"/>
  <c r="L1573" i="14" s="1"/>
  <c r="I1571" i="14"/>
  <c r="L1572" i="14" s="1"/>
  <c r="J1604" i="14"/>
  <c r="I1604" i="14"/>
  <c r="J1602" i="14"/>
  <c r="I1602" i="14"/>
  <c r="L1603" i="14" s="1"/>
  <c r="J1666" i="14"/>
  <c r="K1667" i="14" s="1"/>
  <c r="I1666" i="14"/>
  <c r="J1664" i="14"/>
  <c r="K1664" i="14" s="1"/>
  <c r="I1664" i="14"/>
  <c r="L1665" i="14" s="1"/>
  <c r="J1696" i="14"/>
  <c r="I1696" i="14"/>
  <c r="J1694" i="14"/>
  <c r="K1695" i="14" s="1"/>
  <c r="I1694" i="14"/>
  <c r="L1695" i="14" s="1"/>
  <c r="J1727" i="14"/>
  <c r="K1727" i="14" s="1"/>
  <c r="I1727" i="14"/>
  <c r="J1725" i="14"/>
  <c r="I1725" i="14"/>
  <c r="J1757" i="14"/>
  <c r="I1757" i="14"/>
  <c r="J1755" i="14"/>
  <c r="I1755" i="14"/>
  <c r="I1788" i="14"/>
  <c r="I1786" i="14"/>
  <c r="I1819" i="14"/>
  <c r="I1817" i="14"/>
  <c r="L1818" i="14" s="1"/>
  <c r="I1850" i="14"/>
  <c r="I1848" i="14"/>
  <c r="I1881" i="14"/>
  <c r="I1879" i="14"/>
  <c r="L1880" i="14" s="1"/>
  <c r="I1972" i="14"/>
  <c r="I1970" i="14"/>
  <c r="I2000" i="14"/>
  <c r="L2000" i="14" s="1"/>
  <c r="I1998" i="14"/>
  <c r="L1999" i="14" s="1"/>
  <c r="I2031" i="14"/>
  <c r="P2018" i="14" s="1"/>
  <c r="I2029" i="14"/>
  <c r="L2030" i="14" s="1"/>
  <c r="I2062" i="14"/>
  <c r="L2062" i="14" s="1"/>
  <c r="I2060" i="14"/>
  <c r="L2061" i="14" s="1"/>
  <c r="I2094" i="14"/>
  <c r="I2092" i="14"/>
  <c r="L2093" i="14" s="1"/>
  <c r="I2126" i="14"/>
  <c r="I2124" i="14"/>
  <c r="L2125" i="14" s="1"/>
  <c r="I2160" i="14"/>
  <c r="I2158" i="14"/>
  <c r="L3482" i="14"/>
  <c r="L3481" i="14"/>
  <c r="K3484" i="14"/>
  <c r="F3484" i="14"/>
  <c r="E3484" i="14"/>
  <c r="F3483" i="14"/>
  <c r="E3483" i="14"/>
  <c r="J3482" i="14"/>
  <c r="K3482" i="14" s="1"/>
  <c r="F3482" i="14"/>
  <c r="E3482" i="14"/>
  <c r="F3481" i="14"/>
  <c r="E3481" i="14"/>
  <c r="J3480" i="14"/>
  <c r="K3481" i="14" s="1"/>
  <c r="F3480" i="14"/>
  <c r="E3480" i="14"/>
  <c r="K3479" i="14"/>
  <c r="F3479" i="14"/>
  <c r="E3479" i="14"/>
  <c r="L3478" i="14"/>
  <c r="K3478" i="14"/>
  <c r="F3478" i="14"/>
  <c r="E3478" i="14"/>
  <c r="L3477" i="14"/>
  <c r="K3477" i="14"/>
  <c r="F3477" i="14"/>
  <c r="E3477" i="14"/>
  <c r="F3476" i="14"/>
  <c r="E3476" i="14"/>
  <c r="F3475" i="14"/>
  <c r="E3475" i="14"/>
  <c r="F3474" i="14"/>
  <c r="E3474" i="14"/>
  <c r="F3473" i="14"/>
  <c r="E3473" i="14"/>
  <c r="F3472" i="14"/>
  <c r="E3472" i="14"/>
  <c r="F3471" i="14"/>
  <c r="E3471" i="14"/>
  <c r="F3470" i="14"/>
  <c r="E3470" i="14"/>
  <c r="F3469" i="14"/>
  <c r="E3469" i="14"/>
  <c r="K3437" i="14"/>
  <c r="L3437" i="14"/>
  <c r="K3438" i="14"/>
  <c r="L3438" i="14"/>
  <c r="K3439" i="14"/>
  <c r="L3439" i="14"/>
  <c r="K3440" i="14"/>
  <c r="L3440" i="14"/>
  <c r="K3441" i="14"/>
  <c r="L3441" i="14"/>
  <c r="K3442" i="14"/>
  <c r="L3442" i="14"/>
  <c r="K3453" i="14"/>
  <c r="L3453" i="14"/>
  <c r="K3454" i="14"/>
  <c r="L3454" i="14"/>
  <c r="K3455" i="14"/>
  <c r="L3455" i="14"/>
  <c r="K3456" i="14"/>
  <c r="L3456" i="14"/>
  <c r="K3457" i="14"/>
  <c r="L3457" i="14"/>
  <c r="I3448" i="14"/>
  <c r="L3448" i="14" s="1"/>
  <c r="I3446" i="14"/>
  <c r="E3452" i="14"/>
  <c r="F3452" i="14"/>
  <c r="E3453" i="14"/>
  <c r="F3453" i="14"/>
  <c r="E3454" i="14"/>
  <c r="F3454" i="14"/>
  <c r="E3455" i="14"/>
  <c r="F3455" i="14"/>
  <c r="E3456" i="14"/>
  <c r="F3456" i="14"/>
  <c r="L3452" i="14"/>
  <c r="M3452" i="14" s="1"/>
  <c r="K3452" i="14"/>
  <c r="L3451" i="14"/>
  <c r="K3451" i="14"/>
  <c r="F3451" i="14"/>
  <c r="E3451" i="14"/>
  <c r="K3450" i="14"/>
  <c r="F3450" i="14"/>
  <c r="E3450" i="14"/>
  <c r="F3449" i="14"/>
  <c r="E3449" i="14"/>
  <c r="J3448" i="14"/>
  <c r="K3449" i="14" s="1"/>
  <c r="F3448" i="14"/>
  <c r="E3448" i="14"/>
  <c r="F3447" i="14"/>
  <c r="E3447" i="14"/>
  <c r="J3446" i="14"/>
  <c r="K3446" i="14" s="1"/>
  <c r="F3446" i="14"/>
  <c r="E3446" i="14"/>
  <c r="K3445" i="14"/>
  <c r="F3445" i="14"/>
  <c r="E3445" i="14"/>
  <c r="L3444" i="14"/>
  <c r="K3444" i="14"/>
  <c r="F3444" i="14"/>
  <c r="E3444" i="14"/>
  <c r="L3443" i="14"/>
  <c r="K3443" i="14"/>
  <c r="F3443" i="14"/>
  <c r="E3443" i="14"/>
  <c r="F3442" i="14"/>
  <c r="E3442" i="14"/>
  <c r="F3441" i="14"/>
  <c r="E3441" i="14"/>
  <c r="F3440" i="14"/>
  <c r="E3440" i="14"/>
  <c r="F3439" i="14"/>
  <c r="E3439" i="14"/>
  <c r="F3438" i="14"/>
  <c r="E3438" i="14"/>
  <c r="F3437" i="14"/>
  <c r="E3437" i="14"/>
  <c r="F3436" i="14"/>
  <c r="E3436" i="14"/>
  <c r="F3435" i="14"/>
  <c r="E3435" i="14"/>
  <c r="L3418" i="14"/>
  <c r="K3418" i="14"/>
  <c r="F3418" i="14"/>
  <c r="E3418" i="14"/>
  <c r="K3417" i="14"/>
  <c r="F3417" i="14"/>
  <c r="E3417" i="14"/>
  <c r="F3416" i="14"/>
  <c r="E3416" i="14"/>
  <c r="J3415" i="14"/>
  <c r="K3416" i="14" s="1"/>
  <c r="F3415" i="14"/>
  <c r="E3415" i="14"/>
  <c r="F3414" i="14"/>
  <c r="E3414" i="14"/>
  <c r="J3413" i="14"/>
  <c r="K3413" i="14" s="1"/>
  <c r="F3413" i="14"/>
  <c r="E3413" i="14"/>
  <c r="K3412" i="14"/>
  <c r="F3412" i="14"/>
  <c r="E3412" i="14"/>
  <c r="L3411" i="14"/>
  <c r="K3411" i="14"/>
  <c r="F3411" i="14"/>
  <c r="E3411" i="14"/>
  <c r="F3410" i="14"/>
  <c r="E3410" i="14"/>
  <c r="F3409" i="14"/>
  <c r="E3409" i="14"/>
  <c r="F3408" i="14"/>
  <c r="E3408" i="14"/>
  <c r="G3408" i="14" s="1"/>
  <c r="F3407" i="14"/>
  <c r="E3407" i="14"/>
  <c r="F3406" i="14"/>
  <c r="E3406" i="14"/>
  <c r="F3405" i="14"/>
  <c r="E3405" i="14"/>
  <c r="F3404" i="14"/>
  <c r="E3404" i="14"/>
  <c r="G3404" i="14" s="1"/>
  <c r="F3403" i="14"/>
  <c r="E3403" i="14"/>
  <c r="F3402" i="14"/>
  <c r="E3402" i="14"/>
  <c r="K3386" i="14"/>
  <c r="L3386" i="14"/>
  <c r="K3387" i="14"/>
  <c r="L3387" i="14"/>
  <c r="E3386" i="14"/>
  <c r="F3386" i="14"/>
  <c r="L3385" i="14"/>
  <c r="K3385" i="14"/>
  <c r="F3385" i="14"/>
  <c r="E3385" i="14"/>
  <c r="L3384" i="14"/>
  <c r="K3384" i="14"/>
  <c r="F3384" i="14"/>
  <c r="E3384" i="14"/>
  <c r="K3383" i="14"/>
  <c r="F3383" i="14"/>
  <c r="E3383" i="14"/>
  <c r="F3382" i="14"/>
  <c r="E3382" i="14"/>
  <c r="J3381" i="14"/>
  <c r="K3382" i="14" s="1"/>
  <c r="F3381" i="14"/>
  <c r="E3381" i="14"/>
  <c r="F3380" i="14"/>
  <c r="E3380" i="14"/>
  <c r="J3379" i="14"/>
  <c r="K3379" i="14" s="1"/>
  <c r="F3379" i="14"/>
  <c r="E3379" i="14"/>
  <c r="G3379" i="14" s="1"/>
  <c r="K3378" i="14"/>
  <c r="F3378" i="14"/>
  <c r="E3378" i="14"/>
  <c r="F3377" i="14"/>
  <c r="E3377" i="14"/>
  <c r="F3376" i="14"/>
  <c r="E3376" i="14"/>
  <c r="F3375" i="14"/>
  <c r="E3375" i="14"/>
  <c r="F3374" i="14"/>
  <c r="E3374" i="14"/>
  <c r="F3373" i="14"/>
  <c r="E3373" i="14"/>
  <c r="F3372" i="14"/>
  <c r="E3372" i="14"/>
  <c r="F3371" i="14"/>
  <c r="E3371" i="14"/>
  <c r="F3370" i="14"/>
  <c r="E3370" i="14"/>
  <c r="F3369" i="14"/>
  <c r="E3369" i="14"/>
  <c r="F3368" i="14"/>
  <c r="E3368" i="14"/>
  <c r="F3351" i="14"/>
  <c r="E3351" i="14"/>
  <c r="F3350" i="14"/>
  <c r="E3350" i="14"/>
  <c r="K3349" i="14"/>
  <c r="F3349" i="14"/>
  <c r="E3349" i="14"/>
  <c r="F3348" i="14"/>
  <c r="E3348" i="14"/>
  <c r="J3347" i="14"/>
  <c r="K3347" i="14" s="1"/>
  <c r="L3347" i="14"/>
  <c r="F3347" i="14"/>
  <c r="E3347" i="14"/>
  <c r="F3346" i="14"/>
  <c r="E3346" i="14"/>
  <c r="J3345" i="14"/>
  <c r="K3345" i="14" s="1"/>
  <c r="L3346" i="14"/>
  <c r="F3345" i="14"/>
  <c r="E3345" i="14"/>
  <c r="K3344" i="14"/>
  <c r="F3344" i="14"/>
  <c r="E3344" i="14"/>
  <c r="F3343" i="14"/>
  <c r="E3343" i="14"/>
  <c r="F3342" i="14"/>
  <c r="E3342" i="14"/>
  <c r="F3341" i="14"/>
  <c r="E3341" i="14"/>
  <c r="F3340" i="14"/>
  <c r="E3340" i="14"/>
  <c r="F3339" i="14"/>
  <c r="E3339" i="14"/>
  <c r="F3338" i="14"/>
  <c r="E3338" i="14"/>
  <c r="F3337" i="14"/>
  <c r="E3337" i="14"/>
  <c r="F3336" i="14"/>
  <c r="E3336" i="14"/>
  <c r="F3335" i="14"/>
  <c r="E3335" i="14"/>
  <c r="F3334" i="14"/>
  <c r="E3334" i="14"/>
  <c r="L3313" i="14"/>
  <c r="L3312" i="14"/>
  <c r="F3317" i="14"/>
  <c r="E3317" i="14"/>
  <c r="L3316" i="14"/>
  <c r="K3316" i="14"/>
  <c r="F3316" i="14"/>
  <c r="E3316" i="14"/>
  <c r="K3315" i="14"/>
  <c r="F3315" i="14"/>
  <c r="E3315" i="14"/>
  <c r="F3314" i="14"/>
  <c r="E3314" i="14"/>
  <c r="J3313" i="14"/>
  <c r="K3313" i="14" s="1"/>
  <c r="F3313" i="14"/>
  <c r="E3313" i="14"/>
  <c r="F3312" i="14"/>
  <c r="E3312" i="14"/>
  <c r="J3311" i="14"/>
  <c r="K3312" i="14" s="1"/>
  <c r="F3311" i="14"/>
  <c r="E3311" i="14"/>
  <c r="K3310" i="14"/>
  <c r="F3310" i="14"/>
  <c r="E3310" i="14"/>
  <c r="F3309" i="14"/>
  <c r="E3309" i="14"/>
  <c r="F3308" i="14"/>
  <c r="E3308" i="14"/>
  <c r="F3307" i="14"/>
  <c r="E3307" i="14"/>
  <c r="F3306" i="14"/>
  <c r="E3306" i="14"/>
  <c r="F3305" i="14"/>
  <c r="E3305" i="14"/>
  <c r="F3304" i="14"/>
  <c r="E3304" i="14"/>
  <c r="F3303" i="14"/>
  <c r="E3303" i="14"/>
  <c r="F3302" i="14"/>
  <c r="E3302" i="14"/>
  <c r="F3301" i="14"/>
  <c r="E3301" i="14"/>
  <c r="F3300" i="14"/>
  <c r="E3300" i="14"/>
  <c r="K3284" i="14"/>
  <c r="L3284" i="14"/>
  <c r="K3272" i="14"/>
  <c r="L3272" i="14"/>
  <c r="E3281" i="14"/>
  <c r="F3281" i="14"/>
  <c r="E3282" i="14"/>
  <c r="F3282" i="14"/>
  <c r="E3283" i="14"/>
  <c r="F3283" i="14"/>
  <c r="L3283" i="14"/>
  <c r="K3283" i="14"/>
  <c r="L3282" i="14"/>
  <c r="K3282" i="14"/>
  <c r="L3281" i="14"/>
  <c r="K3281" i="14"/>
  <c r="L3280" i="14"/>
  <c r="K3280" i="14"/>
  <c r="F3280" i="14"/>
  <c r="E3280" i="14"/>
  <c r="K3279" i="14"/>
  <c r="F3279" i="14"/>
  <c r="E3279" i="14"/>
  <c r="F3278" i="14"/>
  <c r="E3278" i="14"/>
  <c r="J3277" i="14"/>
  <c r="K3278" i="14" s="1"/>
  <c r="F3277" i="14"/>
  <c r="E3277" i="14"/>
  <c r="F3276" i="14"/>
  <c r="E3276" i="14"/>
  <c r="J3275" i="14"/>
  <c r="K3275" i="14" s="1"/>
  <c r="F3275" i="14"/>
  <c r="E3275" i="14"/>
  <c r="K3274" i="14"/>
  <c r="F3274" i="14"/>
  <c r="E3274" i="14"/>
  <c r="L3273" i="14"/>
  <c r="K3273" i="14"/>
  <c r="F3273" i="14"/>
  <c r="E3273" i="14"/>
  <c r="F3272" i="14"/>
  <c r="E3272" i="14"/>
  <c r="F3271" i="14"/>
  <c r="E3271" i="14"/>
  <c r="F3270" i="14"/>
  <c r="E3270" i="14"/>
  <c r="F3269" i="14"/>
  <c r="E3269" i="14"/>
  <c r="F3268" i="14"/>
  <c r="E3268" i="14"/>
  <c r="F3267" i="14"/>
  <c r="E3267" i="14"/>
  <c r="F3266" i="14"/>
  <c r="E3266" i="14"/>
  <c r="F3265" i="14"/>
  <c r="E3265" i="14"/>
  <c r="F3264" i="14"/>
  <c r="E3264" i="14"/>
  <c r="E3245" i="14"/>
  <c r="G3245" i="14" s="1"/>
  <c r="F3245" i="14"/>
  <c r="L3247" i="14"/>
  <c r="K3247" i="14"/>
  <c r="L3246" i="14"/>
  <c r="K3246" i="14"/>
  <c r="L3245" i="14"/>
  <c r="K3245" i="14"/>
  <c r="K3244" i="14"/>
  <c r="F3244" i="14"/>
  <c r="E3244" i="14"/>
  <c r="F3243" i="14"/>
  <c r="E3243" i="14"/>
  <c r="J3242" i="14"/>
  <c r="F3242" i="14"/>
  <c r="E3242" i="14"/>
  <c r="F3241" i="14"/>
  <c r="E3241" i="14"/>
  <c r="J3240" i="14"/>
  <c r="K3240" i="14" s="1"/>
  <c r="F3240" i="14"/>
  <c r="E3240" i="14"/>
  <c r="K3239" i="14"/>
  <c r="F3239" i="14"/>
  <c r="E3239" i="14"/>
  <c r="F3238" i="14"/>
  <c r="E3238" i="14"/>
  <c r="F3237" i="14"/>
  <c r="E3237" i="14"/>
  <c r="F3236" i="14"/>
  <c r="E3236" i="14"/>
  <c r="F3235" i="14"/>
  <c r="E3235" i="14"/>
  <c r="G3235" i="14" s="1"/>
  <c r="F3234" i="14"/>
  <c r="E3234" i="14"/>
  <c r="F3233" i="14"/>
  <c r="E3233" i="14"/>
  <c r="F3232" i="14"/>
  <c r="E3232" i="14"/>
  <c r="F3231" i="14"/>
  <c r="E3231" i="14"/>
  <c r="G3231" i="14" s="1"/>
  <c r="F3230" i="14"/>
  <c r="E3230" i="14"/>
  <c r="F3229" i="14"/>
  <c r="E3229" i="14"/>
  <c r="L3208" i="14"/>
  <c r="L3207" i="14"/>
  <c r="L3213" i="14"/>
  <c r="K3213" i="14"/>
  <c r="L3212" i="14"/>
  <c r="K3212" i="14"/>
  <c r="L3211" i="14"/>
  <c r="K3211" i="14"/>
  <c r="K3210" i="14"/>
  <c r="F3210" i="14"/>
  <c r="E3210" i="14"/>
  <c r="F3209" i="14"/>
  <c r="E3209" i="14"/>
  <c r="J3208" i="14"/>
  <c r="K3209" i="14" s="1"/>
  <c r="F3208" i="14"/>
  <c r="E3208" i="14"/>
  <c r="F3207" i="14"/>
  <c r="E3207" i="14"/>
  <c r="J3206" i="14"/>
  <c r="K3206" i="14" s="1"/>
  <c r="F3206" i="14"/>
  <c r="E3206" i="14"/>
  <c r="K3205" i="14"/>
  <c r="F3205" i="14"/>
  <c r="E3205" i="14"/>
  <c r="F3204" i="14"/>
  <c r="E3204" i="14"/>
  <c r="F3203" i="14"/>
  <c r="E3203" i="14"/>
  <c r="F3202" i="14"/>
  <c r="E3202" i="14"/>
  <c r="F3201" i="14"/>
  <c r="E3201" i="14"/>
  <c r="F3200" i="14"/>
  <c r="E3200" i="14"/>
  <c r="F3199" i="14"/>
  <c r="E3199" i="14"/>
  <c r="G3199" i="14" s="1"/>
  <c r="F3198" i="14"/>
  <c r="E3198" i="14"/>
  <c r="F3197" i="14"/>
  <c r="E3197" i="14"/>
  <c r="F3196" i="14"/>
  <c r="G3196" i="14" s="1"/>
  <c r="E3196" i="14"/>
  <c r="F3195" i="14"/>
  <c r="E3195" i="14"/>
  <c r="G3195" i="14" s="1"/>
  <c r="K3179" i="14"/>
  <c r="L3179" i="14"/>
  <c r="L3178" i="14"/>
  <c r="K3178" i="14"/>
  <c r="F3178" i="14"/>
  <c r="E3178" i="14"/>
  <c r="L3177" i="14"/>
  <c r="K3177" i="14"/>
  <c r="F3177" i="14"/>
  <c r="E3177" i="14"/>
  <c r="K3176" i="14"/>
  <c r="F3176" i="14"/>
  <c r="E3176" i="14"/>
  <c r="F3175" i="14"/>
  <c r="E3175" i="14"/>
  <c r="J3174" i="14"/>
  <c r="K3174" i="14" s="1"/>
  <c r="F3174" i="14"/>
  <c r="E3174" i="14"/>
  <c r="F3173" i="14"/>
  <c r="E3173" i="14"/>
  <c r="J3172" i="14"/>
  <c r="K3172" i="14" s="1"/>
  <c r="F3172" i="14"/>
  <c r="E3172" i="14"/>
  <c r="K3171" i="14"/>
  <c r="F3171" i="14"/>
  <c r="E3171" i="14"/>
  <c r="L3170" i="14"/>
  <c r="K3170" i="14"/>
  <c r="F3170" i="14"/>
  <c r="E3170" i="14"/>
  <c r="F3169" i="14"/>
  <c r="E3169" i="14"/>
  <c r="F3168" i="14"/>
  <c r="E3168" i="14"/>
  <c r="F3167" i="14"/>
  <c r="E3167" i="14"/>
  <c r="F3166" i="14"/>
  <c r="E3166" i="14"/>
  <c r="F3165" i="14"/>
  <c r="E3165" i="14"/>
  <c r="F3164" i="14"/>
  <c r="E3164" i="14"/>
  <c r="F3163" i="14"/>
  <c r="E3163" i="14"/>
  <c r="F3162" i="14"/>
  <c r="E3162" i="14"/>
  <c r="F3161" i="14"/>
  <c r="E3161" i="14"/>
  <c r="K3133" i="14"/>
  <c r="L3133" i="14"/>
  <c r="E3142" i="14"/>
  <c r="F3142" i="14"/>
  <c r="E3143" i="14"/>
  <c r="F3143" i="14"/>
  <c r="K3141" i="14"/>
  <c r="F3141" i="14"/>
  <c r="E3141" i="14"/>
  <c r="F3140" i="14"/>
  <c r="E3140" i="14"/>
  <c r="J3139" i="14"/>
  <c r="K3139" i="14" s="1"/>
  <c r="F3139" i="14"/>
  <c r="E3139" i="14"/>
  <c r="F3138" i="14"/>
  <c r="E3138" i="14"/>
  <c r="J3137" i="14"/>
  <c r="K3138" i="14" s="1"/>
  <c r="F3137" i="14"/>
  <c r="E3137" i="14"/>
  <c r="K3136" i="14"/>
  <c r="F3136" i="14"/>
  <c r="E3136" i="14"/>
  <c r="L3135" i="14"/>
  <c r="K3135" i="14"/>
  <c r="F3135" i="14"/>
  <c r="E3135" i="14"/>
  <c r="L3134" i="14"/>
  <c r="K3134" i="14"/>
  <c r="F3134" i="14"/>
  <c r="E3134" i="14"/>
  <c r="F3133" i="14"/>
  <c r="E3133" i="14"/>
  <c r="F3132" i="14"/>
  <c r="E3132" i="14"/>
  <c r="F3131" i="14"/>
  <c r="E3131" i="14"/>
  <c r="F3130" i="14"/>
  <c r="E3130" i="14"/>
  <c r="F3129" i="14"/>
  <c r="E3129" i="14"/>
  <c r="F3128" i="14"/>
  <c r="E3128" i="14"/>
  <c r="F3127" i="14"/>
  <c r="E3127" i="14"/>
  <c r="F3126" i="14"/>
  <c r="E3126" i="14"/>
  <c r="K3107" i="14"/>
  <c r="F3107" i="14"/>
  <c r="E3107" i="14"/>
  <c r="F3106" i="14"/>
  <c r="E3106" i="14"/>
  <c r="J3105" i="14"/>
  <c r="K3106" i="14" s="1"/>
  <c r="F3105" i="14"/>
  <c r="E3105" i="14"/>
  <c r="F3104" i="14"/>
  <c r="E3104" i="14"/>
  <c r="J3103" i="14"/>
  <c r="K3103" i="14" s="1"/>
  <c r="F3103" i="14"/>
  <c r="E3103" i="14"/>
  <c r="K3102" i="14"/>
  <c r="F3102" i="14"/>
  <c r="E3102" i="14"/>
  <c r="F3101" i="14"/>
  <c r="E3101" i="14"/>
  <c r="F3100" i="14"/>
  <c r="E3100" i="14"/>
  <c r="F3099" i="14"/>
  <c r="E3099" i="14"/>
  <c r="F3098" i="14"/>
  <c r="E3098" i="14"/>
  <c r="F3097" i="14"/>
  <c r="E3097" i="14"/>
  <c r="F3096" i="14"/>
  <c r="E3096" i="14"/>
  <c r="F3095" i="14"/>
  <c r="E3095" i="14"/>
  <c r="F3094" i="14"/>
  <c r="E3094" i="14"/>
  <c r="F3093" i="14"/>
  <c r="E3093" i="14"/>
  <c r="F3092" i="14"/>
  <c r="E3092" i="14"/>
  <c r="L3070" i="14"/>
  <c r="F3074" i="14"/>
  <c r="E3074" i="14"/>
  <c r="K3073" i="14"/>
  <c r="F3073" i="14"/>
  <c r="E3073" i="14"/>
  <c r="F3072" i="14"/>
  <c r="E3072" i="14"/>
  <c r="J3071" i="14"/>
  <c r="K3071" i="14" s="1"/>
  <c r="F3071" i="14"/>
  <c r="E3071" i="14"/>
  <c r="F3070" i="14"/>
  <c r="E3070" i="14"/>
  <c r="J3069" i="14"/>
  <c r="K3070" i="14" s="1"/>
  <c r="F3069" i="14"/>
  <c r="E3069" i="14"/>
  <c r="K3068" i="14"/>
  <c r="F3068" i="14"/>
  <c r="E3068" i="14"/>
  <c r="L3067" i="14"/>
  <c r="K3067" i="14"/>
  <c r="F3067" i="14"/>
  <c r="E3067" i="14"/>
  <c r="F3066" i="14"/>
  <c r="E3066" i="14"/>
  <c r="F3065" i="14"/>
  <c r="E3065" i="14"/>
  <c r="F3064" i="14"/>
  <c r="E3064" i="14"/>
  <c r="F3063" i="14"/>
  <c r="E3063" i="14"/>
  <c r="F3062" i="14"/>
  <c r="E3062" i="14"/>
  <c r="F3061" i="14"/>
  <c r="E3061" i="14"/>
  <c r="F3060" i="14"/>
  <c r="E3060" i="14"/>
  <c r="F3059" i="14"/>
  <c r="E3059" i="14"/>
  <c r="F3058" i="14"/>
  <c r="E3058" i="14"/>
  <c r="K3041" i="14"/>
  <c r="L3041" i="14"/>
  <c r="K3042" i="14"/>
  <c r="L3042" i="14"/>
  <c r="K3032" i="14"/>
  <c r="L3032" i="14"/>
  <c r="E3038" i="14"/>
  <c r="F3038" i="14"/>
  <c r="E3039" i="14"/>
  <c r="G3039" i="14" s="1"/>
  <c r="F3039" i="14"/>
  <c r="E3040" i="14"/>
  <c r="F3040" i="14"/>
  <c r="E3041" i="14"/>
  <c r="F3041" i="14"/>
  <c r="L3040" i="14"/>
  <c r="K3040" i="14"/>
  <c r="K3039" i="14"/>
  <c r="J3037" i="14"/>
  <c r="K3037" i="14" s="1"/>
  <c r="F3037" i="14"/>
  <c r="E3037" i="14"/>
  <c r="F3036" i="14"/>
  <c r="E3036" i="14"/>
  <c r="J3035" i="14"/>
  <c r="K3035" i="14" s="1"/>
  <c r="F3035" i="14"/>
  <c r="E3035" i="14"/>
  <c r="K3034" i="14"/>
  <c r="F3034" i="14"/>
  <c r="E3034" i="14"/>
  <c r="L3033" i="14"/>
  <c r="K3033" i="14"/>
  <c r="F3033" i="14"/>
  <c r="E3033" i="14"/>
  <c r="F3032" i="14"/>
  <c r="E3032" i="14"/>
  <c r="F3031" i="14"/>
  <c r="E3031" i="14"/>
  <c r="F3030" i="14"/>
  <c r="E3030" i="14"/>
  <c r="F3029" i="14"/>
  <c r="E3029" i="14"/>
  <c r="F3028" i="14"/>
  <c r="E3028" i="14"/>
  <c r="F3027" i="14"/>
  <c r="E3027" i="14"/>
  <c r="F3026" i="14"/>
  <c r="E3026" i="14"/>
  <c r="F3025" i="14"/>
  <c r="E3025" i="14"/>
  <c r="F3024" i="14"/>
  <c r="E3024" i="14"/>
  <c r="L3006" i="14"/>
  <c r="K3006" i="14"/>
  <c r="K3005" i="14"/>
  <c r="J3003" i="14"/>
  <c r="F3003" i="14"/>
  <c r="E3003" i="14"/>
  <c r="F3002" i="14"/>
  <c r="E3002" i="14"/>
  <c r="J3001" i="14"/>
  <c r="K3001" i="14" s="1"/>
  <c r="F3001" i="14"/>
  <c r="E3001" i="14"/>
  <c r="K3000" i="14"/>
  <c r="F3000" i="14"/>
  <c r="E3000" i="14"/>
  <c r="L2999" i="14"/>
  <c r="K2999" i="14"/>
  <c r="F2999" i="14"/>
  <c r="E2999" i="14"/>
  <c r="F2998" i="14"/>
  <c r="E2998" i="14"/>
  <c r="F2997" i="14"/>
  <c r="E2997" i="14"/>
  <c r="G2997" i="14" s="1"/>
  <c r="F2996" i="14"/>
  <c r="E2996" i="14"/>
  <c r="F2995" i="14"/>
  <c r="E2995" i="14"/>
  <c r="F2994" i="14"/>
  <c r="E2994" i="14"/>
  <c r="F2993" i="14"/>
  <c r="E2993" i="14"/>
  <c r="G2993" i="14" s="1"/>
  <c r="F2992" i="14"/>
  <c r="E2992" i="14"/>
  <c r="F2991" i="14"/>
  <c r="E2991" i="14"/>
  <c r="F2990" i="14"/>
  <c r="E2990" i="14"/>
  <c r="E2972" i="14"/>
  <c r="F2972" i="14"/>
  <c r="L2973" i="14"/>
  <c r="K2973" i="14"/>
  <c r="L2972" i="14"/>
  <c r="K2972" i="14"/>
  <c r="K2971" i="14"/>
  <c r="F2971" i="14"/>
  <c r="E2971" i="14"/>
  <c r="F2970" i="14"/>
  <c r="E2970" i="14"/>
  <c r="J2969" i="14"/>
  <c r="K2970" i="14" s="1"/>
  <c r="F2969" i="14"/>
  <c r="E2969" i="14"/>
  <c r="F2968" i="14"/>
  <c r="E2968" i="14"/>
  <c r="J2967" i="14"/>
  <c r="K2968" i="14" s="1"/>
  <c r="L2968" i="14"/>
  <c r="F2967" i="14"/>
  <c r="E2967" i="14"/>
  <c r="K2966" i="14"/>
  <c r="F2966" i="14"/>
  <c r="E2966" i="14"/>
  <c r="L2965" i="14"/>
  <c r="K2965" i="14"/>
  <c r="F2965" i="14"/>
  <c r="E2965" i="14"/>
  <c r="F2964" i="14"/>
  <c r="E2964" i="14"/>
  <c r="F2963" i="14"/>
  <c r="E2963" i="14"/>
  <c r="F2962" i="14"/>
  <c r="E2962" i="14"/>
  <c r="F2961" i="14"/>
  <c r="E2961" i="14"/>
  <c r="F2960" i="14"/>
  <c r="E2960" i="14"/>
  <c r="F2959" i="14"/>
  <c r="E2959" i="14"/>
  <c r="F2958" i="14"/>
  <c r="E2958" i="14"/>
  <c r="F2957" i="14"/>
  <c r="E2957" i="14"/>
  <c r="F2956" i="14"/>
  <c r="E2956" i="14"/>
  <c r="P2954" i="14"/>
  <c r="E2938" i="14"/>
  <c r="F2938" i="14"/>
  <c r="L2940" i="14"/>
  <c r="K2940" i="14"/>
  <c r="L2939" i="14"/>
  <c r="K2939" i="14"/>
  <c r="K2938" i="14"/>
  <c r="F2937" i="14"/>
  <c r="E2937" i="14"/>
  <c r="J2936" i="14"/>
  <c r="K2937" i="14" s="1"/>
  <c r="F2936" i="14"/>
  <c r="E2936" i="14"/>
  <c r="F2935" i="14"/>
  <c r="E2935" i="14"/>
  <c r="J2934" i="14"/>
  <c r="P2921" i="14"/>
  <c r="F2934" i="14"/>
  <c r="E2934" i="14"/>
  <c r="K2933" i="14"/>
  <c r="F2933" i="14"/>
  <c r="E2933" i="14"/>
  <c r="F2932" i="14"/>
  <c r="E2932" i="14"/>
  <c r="F2931" i="14"/>
  <c r="E2931" i="14"/>
  <c r="F2930" i="14"/>
  <c r="E2930" i="14"/>
  <c r="F2929" i="14"/>
  <c r="E2929" i="14"/>
  <c r="F2928" i="14"/>
  <c r="E2928" i="14"/>
  <c r="F2927" i="14"/>
  <c r="E2927" i="14"/>
  <c r="F2926" i="14"/>
  <c r="E2926" i="14"/>
  <c r="F2925" i="14"/>
  <c r="E2925" i="14"/>
  <c r="F2924" i="14"/>
  <c r="E2924" i="14"/>
  <c r="F2923" i="14"/>
  <c r="E2923" i="14"/>
  <c r="L2902" i="14"/>
  <c r="L2901" i="14"/>
  <c r="L2905" i="14"/>
  <c r="K2905" i="14"/>
  <c r="K2904" i="14"/>
  <c r="F2903" i="14"/>
  <c r="E2903" i="14"/>
  <c r="J2902" i="14"/>
  <c r="K2903" i="14" s="1"/>
  <c r="F2902" i="14"/>
  <c r="E2902" i="14"/>
  <c r="F2901" i="14"/>
  <c r="E2901" i="14"/>
  <c r="J2900" i="14"/>
  <c r="K2900" i="14" s="1"/>
  <c r="F2900" i="14"/>
  <c r="E2900" i="14"/>
  <c r="K2899" i="14"/>
  <c r="F2899" i="14"/>
  <c r="E2899" i="14"/>
  <c r="F2898" i="14"/>
  <c r="E2898" i="14"/>
  <c r="F2897" i="14"/>
  <c r="E2897" i="14"/>
  <c r="F2896" i="14"/>
  <c r="E2896" i="14"/>
  <c r="F2895" i="14"/>
  <c r="E2895" i="14"/>
  <c r="F2894" i="14"/>
  <c r="E2894" i="14"/>
  <c r="F2893" i="14"/>
  <c r="E2893" i="14"/>
  <c r="F2892" i="14"/>
  <c r="E2892" i="14"/>
  <c r="F2891" i="14"/>
  <c r="E2891" i="14"/>
  <c r="F2890" i="14"/>
  <c r="E2890" i="14"/>
  <c r="F2889" i="14"/>
  <c r="E2889" i="14"/>
  <c r="K2876" i="14"/>
  <c r="L2876" i="14"/>
  <c r="K2877" i="14"/>
  <c r="L2877" i="14"/>
  <c r="E2874" i="14"/>
  <c r="G2874" i="14" s="1"/>
  <c r="F2874" i="14"/>
  <c r="E2875" i="14"/>
  <c r="F2875" i="14"/>
  <c r="E2876" i="14"/>
  <c r="F2876" i="14"/>
  <c r="L2875" i="14"/>
  <c r="K2875" i="14"/>
  <c r="L2874" i="14"/>
  <c r="K2874" i="14"/>
  <c r="L2873" i="14"/>
  <c r="K2873" i="14"/>
  <c r="F2873" i="14"/>
  <c r="E2873" i="14"/>
  <c r="L2872" i="14"/>
  <c r="K2872" i="14"/>
  <c r="F2872" i="14"/>
  <c r="E2872" i="14"/>
  <c r="K2871" i="14"/>
  <c r="F2871" i="14"/>
  <c r="E2871" i="14"/>
  <c r="F2870" i="14"/>
  <c r="E2870" i="14"/>
  <c r="J2869" i="14"/>
  <c r="K2870" i="14" s="1"/>
  <c r="F2869" i="14"/>
  <c r="E2869" i="14"/>
  <c r="F2868" i="14"/>
  <c r="E2868" i="14"/>
  <c r="J2867" i="14"/>
  <c r="K2868" i="14" s="1"/>
  <c r="F2867" i="14"/>
  <c r="E2867" i="14"/>
  <c r="K2866" i="14"/>
  <c r="F2866" i="14"/>
  <c r="E2866" i="14"/>
  <c r="L2865" i="14"/>
  <c r="K2865" i="14"/>
  <c r="F2865" i="14"/>
  <c r="E2865" i="14"/>
  <c r="F2864" i="14"/>
  <c r="E2864" i="14"/>
  <c r="F2863" i="14"/>
  <c r="E2863" i="14"/>
  <c r="F2862" i="14"/>
  <c r="E2862" i="14"/>
  <c r="F2861" i="14"/>
  <c r="E2861" i="14"/>
  <c r="F2860" i="14"/>
  <c r="E2860" i="14"/>
  <c r="F2859" i="14"/>
  <c r="E2859" i="14"/>
  <c r="F2858" i="14"/>
  <c r="E2858" i="14"/>
  <c r="F2857" i="14"/>
  <c r="E2857" i="14"/>
  <c r="F2856" i="14"/>
  <c r="E2856" i="14"/>
  <c r="L2838" i="14"/>
  <c r="K2838" i="14"/>
  <c r="F2838" i="14"/>
  <c r="E2838" i="14"/>
  <c r="G2838" i="14" s="1"/>
  <c r="L2837" i="14"/>
  <c r="K2837" i="14"/>
  <c r="F2837" i="14"/>
  <c r="E2837" i="14"/>
  <c r="K2836" i="14"/>
  <c r="F2836" i="14"/>
  <c r="E2836" i="14"/>
  <c r="F2835" i="14"/>
  <c r="E2835" i="14"/>
  <c r="J2834" i="14"/>
  <c r="K2835" i="14" s="1"/>
  <c r="F2834" i="14"/>
  <c r="E2834" i="14"/>
  <c r="F2833" i="14"/>
  <c r="E2833" i="14"/>
  <c r="J2832" i="14"/>
  <c r="K2832" i="14" s="1"/>
  <c r="F2832" i="14"/>
  <c r="E2832" i="14"/>
  <c r="K2831" i="14"/>
  <c r="F2831" i="14"/>
  <c r="E2831" i="14"/>
  <c r="F2830" i="14"/>
  <c r="E2830" i="14"/>
  <c r="F2829" i="14"/>
  <c r="E2829" i="14"/>
  <c r="F2828" i="14"/>
  <c r="E2828" i="14"/>
  <c r="F2827" i="14"/>
  <c r="E2827" i="14"/>
  <c r="F2826" i="14"/>
  <c r="E2826" i="14"/>
  <c r="F2825" i="14"/>
  <c r="E2825" i="14"/>
  <c r="F2824" i="14"/>
  <c r="E2824" i="14"/>
  <c r="F2823" i="14"/>
  <c r="E2823" i="14"/>
  <c r="F2822" i="14"/>
  <c r="E2822" i="14"/>
  <c r="F2821" i="14"/>
  <c r="E2821" i="14"/>
  <c r="L2799" i="14"/>
  <c r="F2804" i="14"/>
  <c r="E2804" i="14"/>
  <c r="L2803" i="14"/>
  <c r="K2803" i="14"/>
  <c r="F2803" i="14"/>
  <c r="E2803" i="14"/>
  <c r="K2802" i="14"/>
  <c r="F2802" i="14"/>
  <c r="E2802" i="14"/>
  <c r="F2801" i="14"/>
  <c r="E2801" i="14"/>
  <c r="J2800" i="14"/>
  <c r="K2800" i="14" s="1"/>
  <c r="F2800" i="14"/>
  <c r="E2800" i="14"/>
  <c r="F2799" i="14"/>
  <c r="E2799" i="14"/>
  <c r="J2798" i="14"/>
  <c r="K2799" i="14" s="1"/>
  <c r="F2798" i="14"/>
  <c r="E2798" i="14"/>
  <c r="K2797" i="14"/>
  <c r="F2797" i="14"/>
  <c r="E2797" i="14"/>
  <c r="F2796" i="14"/>
  <c r="E2796" i="14"/>
  <c r="F2795" i="14"/>
  <c r="E2795" i="14"/>
  <c r="F2794" i="14"/>
  <c r="E2794" i="14"/>
  <c r="F2793" i="14"/>
  <c r="E2793" i="14"/>
  <c r="F2792" i="14"/>
  <c r="E2792" i="14"/>
  <c r="F2791" i="14"/>
  <c r="E2791" i="14"/>
  <c r="F2790" i="14"/>
  <c r="E2790" i="14"/>
  <c r="F2789" i="14"/>
  <c r="E2789" i="14"/>
  <c r="F2788" i="14"/>
  <c r="E2788" i="14"/>
  <c r="F2787" i="14"/>
  <c r="E2787" i="14"/>
  <c r="L2766" i="14"/>
  <c r="E2772" i="14"/>
  <c r="G2772" i="14" s="1"/>
  <c r="F2772" i="14"/>
  <c r="E2773" i="14"/>
  <c r="F2773" i="14"/>
  <c r="L2732" i="14"/>
  <c r="E2738" i="14"/>
  <c r="F2738" i="14"/>
  <c r="L2772" i="14"/>
  <c r="K2772" i="14"/>
  <c r="L2771" i="14"/>
  <c r="K2771" i="14"/>
  <c r="F2771" i="14"/>
  <c r="E2771" i="14"/>
  <c r="L2770" i="14"/>
  <c r="K2770" i="14"/>
  <c r="F2770" i="14"/>
  <c r="E2770" i="14"/>
  <c r="L2769" i="14"/>
  <c r="K2769" i="14"/>
  <c r="F2769" i="14"/>
  <c r="E2769" i="14"/>
  <c r="K2768" i="14"/>
  <c r="F2768" i="14"/>
  <c r="E2768" i="14"/>
  <c r="F2767" i="14"/>
  <c r="E2767" i="14"/>
  <c r="J2766" i="14"/>
  <c r="K2767" i="14" s="1"/>
  <c r="F2766" i="14"/>
  <c r="E2766" i="14"/>
  <c r="F2765" i="14"/>
  <c r="E2765" i="14"/>
  <c r="J2764" i="14"/>
  <c r="K2764" i="14" s="1"/>
  <c r="F2764" i="14"/>
  <c r="E2764" i="14"/>
  <c r="K2763" i="14"/>
  <c r="F2763" i="14"/>
  <c r="E2763" i="14"/>
  <c r="L2762" i="14"/>
  <c r="K2762" i="14"/>
  <c r="F2762" i="14"/>
  <c r="E2762" i="14"/>
  <c r="L2761" i="14"/>
  <c r="K2761" i="14"/>
  <c r="F2761" i="14"/>
  <c r="E2761" i="14"/>
  <c r="F2760" i="14"/>
  <c r="E2760" i="14"/>
  <c r="F2759" i="14"/>
  <c r="E2759" i="14"/>
  <c r="F2758" i="14"/>
  <c r="E2758" i="14"/>
  <c r="F2757" i="14"/>
  <c r="E2757" i="14"/>
  <c r="F2756" i="14"/>
  <c r="E2756" i="14"/>
  <c r="F2755" i="14"/>
  <c r="E2755" i="14"/>
  <c r="G2755" i="14" s="1"/>
  <c r="F2754" i="14"/>
  <c r="E2754" i="14"/>
  <c r="F2753" i="14"/>
  <c r="E2753" i="14"/>
  <c r="L2738" i="14"/>
  <c r="K2738" i="14"/>
  <c r="L2737" i="14"/>
  <c r="K2737" i="14"/>
  <c r="F2737" i="14"/>
  <c r="E2737" i="14"/>
  <c r="L2736" i="14"/>
  <c r="K2736" i="14"/>
  <c r="F2736" i="14"/>
  <c r="E2736" i="14"/>
  <c r="L2735" i="14"/>
  <c r="K2735" i="14"/>
  <c r="F2735" i="14"/>
  <c r="E2735" i="14"/>
  <c r="K2734" i="14"/>
  <c r="F2734" i="14"/>
  <c r="E2734" i="14"/>
  <c r="F2733" i="14"/>
  <c r="E2733" i="14"/>
  <c r="J2732" i="14"/>
  <c r="K2733" i="14" s="1"/>
  <c r="F2732" i="14"/>
  <c r="E2732" i="14"/>
  <c r="F2731" i="14"/>
  <c r="E2731" i="14"/>
  <c r="J2730" i="14"/>
  <c r="K2730" i="14" s="1"/>
  <c r="F2730" i="14"/>
  <c r="E2730" i="14"/>
  <c r="K2729" i="14"/>
  <c r="F2729" i="14"/>
  <c r="E2729" i="14"/>
  <c r="L2728" i="14"/>
  <c r="K2728" i="14"/>
  <c r="F2728" i="14"/>
  <c r="E2728" i="14"/>
  <c r="L2727" i="14"/>
  <c r="K2727" i="14"/>
  <c r="F2727" i="14"/>
  <c r="E2727" i="14"/>
  <c r="F2726" i="14"/>
  <c r="E2726" i="14"/>
  <c r="F2725" i="14"/>
  <c r="E2725" i="14"/>
  <c r="F2724" i="14"/>
  <c r="E2724" i="14"/>
  <c r="F2723" i="14"/>
  <c r="E2723" i="14"/>
  <c r="F2722" i="14"/>
  <c r="E2722" i="14"/>
  <c r="F2721" i="14"/>
  <c r="E2721" i="14"/>
  <c r="F2720" i="14"/>
  <c r="E2720" i="14"/>
  <c r="F2719" i="14"/>
  <c r="E2719" i="14"/>
  <c r="K2692" i="14"/>
  <c r="L2692" i="14"/>
  <c r="K2693" i="14"/>
  <c r="L2693" i="14"/>
  <c r="K2703" i="14"/>
  <c r="L2703" i="14"/>
  <c r="K2704" i="14"/>
  <c r="L2704" i="14"/>
  <c r="L2698" i="14"/>
  <c r="E2700" i="14"/>
  <c r="F2700" i="14"/>
  <c r="E2701" i="14"/>
  <c r="F2701" i="14"/>
  <c r="E2702" i="14"/>
  <c r="F2702" i="14"/>
  <c r="E2703" i="14"/>
  <c r="F2703" i="14"/>
  <c r="L2702" i="14"/>
  <c r="K2702" i="14"/>
  <c r="L2701" i="14"/>
  <c r="K2701" i="14"/>
  <c r="K2700" i="14"/>
  <c r="F2699" i="14"/>
  <c r="E2699" i="14"/>
  <c r="J2698" i="14"/>
  <c r="K2698" i="14" s="1"/>
  <c r="F2698" i="14"/>
  <c r="E2698" i="14"/>
  <c r="F2697" i="14"/>
  <c r="E2697" i="14"/>
  <c r="J2696" i="14"/>
  <c r="K2696" i="14" s="1"/>
  <c r="F2696" i="14"/>
  <c r="E2696" i="14"/>
  <c r="K2695" i="14"/>
  <c r="F2695" i="14"/>
  <c r="E2695" i="14"/>
  <c r="L2694" i="14"/>
  <c r="K2694" i="14"/>
  <c r="F2694" i="14"/>
  <c r="E2694" i="14"/>
  <c r="F2693" i="14"/>
  <c r="E2693" i="14"/>
  <c r="F2692" i="14"/>
  <c r="E2692" i="14"/>
  <c r="F2691" i="14"/>
  <c r="E2691" i="14"/>
  <c r="G2691" i="14" s="1"/>
  <c r="F2690" i="14"/>
  <c r="E2690" i="14"/>
  <c r="F2689" i="14"/>
  <c r="E2689" i="14"/>
  <c r="F2688" i="14"/>
  <c r="E2688" i="14"/>
  <c r="F2687" i="14"/>
  <c r="E2687" i="14"/>
  <c r="G2687" i="14" s="1"/>
  <c r="F2686" i="14"/>
  <c r="E2686" i="14"/>
  <c r="F2685" i="14"/>
  <c r="E2685" i="14"/>
  <c r="E2665" i="14"/>
  <c r="F2665" i="14"/>
  <c r="L2667" i="14"/>
  <c r="K2667" i="14"/>
  <c r="K2666" i="14"/>
  <c r="J2664" i="14"/>
  <c r="F2664" i="14"/>
  <c r="E2664" i="14"/>
  <c r="F2663" i="14"/>
  <c r="E2663" i="14"/>
  <c r="J2662" i="14"/>
  <c r="K2662" i="14" s="1"/>
  <c r="F2662" i="14"/>
  <c r="E2662" i="14"/>
  <c r="K2661" i="14"/>
  <c r="F2661" i="14"/>
  <c r="E2661" i="14"/>
  <c r="F2660" i="14"/>
  <c r="E2660" i="14"/>
  <c r="F2659" i="14"/>
  <c r="E2659" i="14"/>
  <c r="F2658" i="14"/>
  <c r="E2658" i="14"/>
  <c r="F2657" i="14"/>
  <c r="E2657" i="14"/>
  <c r="F2656" i="14"/>
  <c r="E2656" i="14"/>
  <c r="F2655" i="14"/>
  <c r="E2655" i="14"/>
  <c r="F2654" i="14"/>
  <c r="E2654" i="14"/>
  <c r="F2653" i="14"/>
  <c r="E2653" i="14"/>
  <c r="F2652" i="14"/>
  <c r="E2652" i="14"/>
  <c r="F2651" i="14"/>
  <c r="E2651" i="14"/>
  <c r="L2631" i="14"/>
  <c r="K2633" i="14"/>
  <c r="J2631" i="14"/>
  <c r="K2631" i="14" s="1"/>
  <c r="F2631" i="14"/>
  <c r="E2631" i="14"/>
  <c r="F2630" i="14"/>
  <c r="E2630" i="14"/>
  <c r="J2629" i="14"/>
  <c r="K2629" i="14" s="1"/>
  <c r="F2629" i="14"/>
  <c r="E2629" i="14"/>
  <c r="K2628" i="14"/>
  <c r="F2628" i="14"/>
  <c r="E2628" i="14"/>
  <c r="F2627" i="14"/>
  <c r="E2627" i="14"/>
  <c r="F2626" i="14"/>
  <c r="E2626" i="14"/>
  <c r="F2625" i="14"/>
  <c r="E2625" i="14"/>
  <c r="F2624" i="14"/>
  <c r="E2624" i="14"/>
  <c r="F2623" i="14"/>
  <c r="E2623" i="14"/>
  <c r="F2622" i="14"/>
  <c r="E2622" i="14"/>
  <c r="F2621" i="14"/>
  <c r="E2621" i="14"/>
  <c r="F2620" i="14"/>
  <c r="E2620" i="14"/>
  <c r="F2619" i="14"/>
  <c r="E2619" i="14"/>
  <c r="F2618" i="14"/>
  <c r="E2618" i="14"/>
  <c r="K2604" i="14"/>
  <c r="L2604" i="14"/>
  <c r="L2603" i="14"/>
  <c r="K2603" i="14"/>
  <c r="L2602" i="14"/>
  <c r="K2602" i="14"/>
  <c r="L2601" i="14"/>
  <c r="K2601" i="14"/>
  <c r="F2601" i="14"/>
  <c r="E2601" i="14"/>
  <c r="K2600" i="14"/>
  <c r="F2600" i="14"/>
  <c r="E2600" i="14"/>
  <c r="F2599" i="14"/>
  <c r="E2599" i="14"/>
  <c r="J2598" i="14"/>
  <c r="K2598" i="14" s="1"/>
  <c r="F2598" i="14"/>
  <c r="E2598" i="14"/>
  <c r="F2597" i="14"/>
  <c r="E2597" i="14"/>
  <c r="J2596" i="14"/>
  <c r="K2596" i="14" s="1"/>
  <c r="F2596" i="14"/>
  <c r="E2596" i="14"/>
  <c r="K2595" i="14"/>
  <c r="F2595" i="14"/>
  <c r="E2595" i="14"/>
  <c r="F2594" i="14"/>
  <c r="E2594" i="14"/>
  <c r="F2593" i="14"/>
  <c r="E2593" i="14"/>
  <c r="F2592" i="14"/>
  <c r="E2592" i="14"/>
  <c r="F2591" i="14"/>
  <c r="E2591" i="14"/>
  <c r="F2590" i="14"/>
  <c r="E2590" i="14"/>
  <c r="F2589" i="14"/>
  <c r="E2589" i="14"/>
  <c r="F2588" i="14"/>
  <c r="E2588" i="14"/>
  <c r="F2587" i="14"/>
  <c r="E2587" i="14"/>
  <c r="F2586" i="14"/>
  <c r="E2586" i="14"/>
  <c r="F2585" i="14"/>
  <c r="E2585" i="14"/>
  <c r="I2529" i="14"/>
  <c r="L2529" i="14" s="1"/>
  <c r="I2527" i="14"/>
  <c r="L2528" i="14" s="1"/>
  <c r="L2569" i="14"/>
  <c r="K2569" i="14"/>
  <c r="L2568" i="14"/>
  <c r="K2568" i="14"/>
  <c r="F2568" i="14"/>
  <c r="E2568" i="14"/>
  <c r="L2567" i="14"/>
  <c r="K2567" i="14"/>
  <c r="F2567" i="14"/>
  <c r="E2567" i="14"/>
  <c r="K2566" i="14"/>
  <c r="F2566" i="14"/>
  <c r="E2566" i="14"/>
  <c r="F2565" i="14"/>
  <c r="E2565" i="14"/>
  <c r="J2564" i="14"/>
  <c r="K2564" i="14" s="1"/>
  <c r="F2564" i="14"/>
  <c r="E2564" i="14"/>
  <c r="F2563" i="14"/>
  <c r="E2563" i="14"/>
  <c r="J2562" i="14"/>
  <c r="K2563" i="14" s="1"/>
  <c r="F2562" i="14"/>
  <c r="E2562" i="14"/>
  <c r="K2561" i="14"/>
  <c r="F2561" i="14"/>
  <c r="E2561" i="14"/>
  <c r="F2560" i="14"/>
  <c r="E2560" i="14"/>
  <c r="F2559" i="14"/>
  <c r="E2559" i="14"/>
  <c r="F2558" i="14"/>
  <c r="E2558" i="14"/>
  <c r="F2557" i="14"/>
  <c r="E2557" i="14"/>
  <c r="F2556" i="14"/>
  <c r="E2556" i="14"/>
  <c r="F2555" i="14"/>
  <c r="E2555" i="14"/>
  <c r="F2554" i="14"/>
  <c r="E2554" i="14"/>
  <c r="F2553" i="14"/>
  <c r="E2553" i="14"/>
  <c r="F2552" i="14"/>
  <c r="E2552" i="14"/>
  <c r="F2551" i="14"/>
  <c r="E2551" i="14"/>
  <c r="L2535" i="14"/>
  <c r="K2535" i="14"/>
  <c r="F2535" i="14"/>
  <c r="E2535" i="14"/>
  <c r="L2534" i="14"/>
  <c r="K2534" i="14"/>
  <c r="F2534" i="14"/>
  <c r="E2534" i="14"/>
  <c r="L2533" i="14"/>
  <c r="K2533" i="14"/>
  <c r="F2533" i="14"/>
  <c r="E2533" i="14"/>
  <c r="L2532" i="14"/>
  <c r="K2532" i="14"/>
  <c r="F2532" i="14"/>
  <c r="E2532" i="14"/>
  <c r="K2531" i="14"/>
  <c r="F2531" i="14"/>
  <c r="E2531" i="14"/>
  <c r="F2530" i="14"/>
  <c r="E2530" i="14"/>
  <c r="J2529" i="14"/>
  <c r="K2530" i="14" s="1"/>
  <c r="F2529" i="14"/>
  <c r="E2529" i="14"/>
  <c r="F2528" i="14"/>
  <c r="E2528" i="14"/>
  <c r="J2527" i="14"/>
  <c r="K2527" i="14" s="1"/>
  <c r="F2527" i="14"/>
  <c r="E2527" i="14"/>
  <c r="K2526" i="14"/>
  <c r="F2526" i="14"/>
  <c r="E2526" i="14"/>
  <c r="L2525" i="14"/>
  <c r="K2525" i="14"/>
  <c r="F2525" i="14"/>
  <c r="E2525" i="14"/>
  <c r="L2524" i="14"/>
  <c r="K2524" i="14"/>
  <c r="F2524" i="14"/>
  <c r="E2524" i="14"/>
  <c r="L2523" i="14"/>
  <c r="K2523" i="14"/>
  <c r="F2523" i="14"/>
  <c r="E2523" i="14"/>
  <c r="F2522" i="14"/>
  <c r="E2522" i="14"/>
  <c r="F2521" i="14"/>
  <c r="E2521" i="14"/>
  <c r="F2520" i="14"/>
  <c r="E2520" i="14"/>
  <c r="F2519" i="14"/>
  <c r="E2519" i="14"/>
  <c r="F2518" i="14"/>
  <c r="E2518" i="14"/>
  <c r="F2517" i="14"/>
  <c r="E2517" i="14"/>
  <c r="F2516" i="14"/>
  <c r="E2516" i="14"/>
  <c r="K2487" i="14"/>
  <c r="L2487" i="14"/>
  <c r="L2494" i="14"/>
  <c r="E2503" i="14"/>
  <c r="F2503" i="14"/>
  <c r="E2504" i="14"/>
  <c r="F2504" i="14"/>
  <c r="F2502" i="14"/>
  <c r="E2502" i="14"/>
  <c r="L2501" i="14"/>
  <c r="K2501" i="14"/>
  <c r="F2501" i="14"/>
  <c r="E2501" i="14"/>
  <c r="L2500" i="14"/>
  <c r="K2500" i="14"/>
  <c r="F2500" i="14"/>
  <c r="E2500" i="14"/>
  <c r="L2499" i="14"/>
  <c r="K2499" i="14"/>
  <c r="F2499" i="14"/>
  <c r="E2499" i="14"/>
  <c r="L2498" i="14"/>
  <c r="K2498" i="14"/>
  <c r="F2498" i="14"/>
  <c r="E2498" i="14"/>
  <c r="K2497" i="14"/>
  <c r="F2497" i="14"/>
  <c r="E2497" i="14"/>
  <c r="F2496" i="14"/>
  <c r="E2496" i="14"/>
  <c r="J2495" i="14"/>
  <c r="K2496" i="14" s="1"/>
  <c r="F2495" i="14"/>
  <c r="E2495" i="14"/>
  <c r="F2494" i="14"/>
  <c r="E2494" i="14"/>
  <c r="J2493" i="14"/>
  <c r="K2493" i="14" s="1"/>
  <c r="F2493" i="14"/>
  <c r="E2493" i="14"/>
  <c r="K2492" i="14"/>
  <c r="F2492" i="14"/>
  <c r="E2492" i="14"/>
  <c r="L2491" i="14"/>
  <c r="K2491" i="14"/>
  <c r="F2491" i="14"/>
  <c r="E2491" i="14"/>
  <c r="L2490" i="14"/>
  <c r="K2490" i="14"/>
  <c r="F2490" i="14"/>
  <c r="E2490" i="14"/>
  <c r="L2489" i="14"/>
  <c r="K2489" i="14"/>
  <c r="F2489" i="14"/>
  <c r="E2489" i="14"/>
  <c r="L2488" i="14"/>
  <c r="K2488" i="14"/>
  <c r="F2488" i="14"/>
  <c r="E2488" i="14"/>
  <c r="F2487" i="14"/>
  <c r="E2487" i="14"/>
  <c r="F2486" i="14"/>
  <c r="E2486" i="14"/>
  <c r="F2485" i="14"/>
  <c r="E2485" i="14"/>
  <c r="F2484" i="14"/>
  <c r="E2484" i="14"/>
  <c r="F2483" i="14"/>
  <c r="E2483" i="14"/>
  <c r="F2482" i="14"/>
  <c r="E2482" i="14"/>
  <c r="L2471" i="14"/>
  <c r="K2471" i="14"/>
  <c r="L2470" i="14"/>
  <c r="K2470" i="14"/>
  <c r="L2469" i="14"/>
  <c r="K2469" i="14"/>
  <c r="F2469" i="14"/>
  <c r="E2469" i="14"/>
  <c r="L2468" i="14"/>
  <c r="K2468" i="14"/>
  <c r="F2468" i="14"/>
  <c r="E2468" i="14"/>
  <c r="L2467" i="14"/>
  <c r="K2467" i="14"/>
  <c r="F2467" i="14"/>
  <c r="E2467" i="14"/>
  <c r="L2466" i="14"/>
  <c r="K2466" i="14"/>
  <c r="F2466" i="14"/>
  <c r="E2466" i="14"/>
  <c r="L2465" i="14"/>
  <c r="K2465" i="14"/>
  <c r="F2465" i="14"/>
  <c r="E2465" i="14"/>
  <c r="K2464" i="14"/>
  <c r="F2464" i="14"/>
  <c r="E2464" i="14"/>
  <c r="F2463" i="14"/>
  <c r="E2463" i="14"/>
  <c r="J2462" i="14"/>
  <c r="K2462" i="14" s="1"/>
  <c r="I2462" i="14"/>
  <c r="F2462" i="14"/>
  <c r="E2462" i="14"/>
  <c r="F2461" i="14"/>
  <c r="E2461" i="14"/>
  <c r="J2460" i="14"/>
  <c r="K2461" i="14" s="1"/>
  <c r="I2460" i="14"/>
  <c r="L2461" i="14" s="1"/>
  <c r="F2460" i="14"/>
  <c r="E2460" i="14"/>
  <c r="K2459" i="14"/>
  <c r="F2459" i="14"/>
  <c r="E2459" i="14"/>
  <c r="L2458" i="14"/>
  <c r="K2458" i="14"/>
  <c r="F2458" i="14"/>
  <c r="E2458" i="14"/>
  <c r="L2457" i="14"/>
  <c r="K2457" i="14"/>
  <c r="F2457" i="14"/>
  <c r="E2457" i="14"/>
  <c r="L2456" i="14"/>
  <c r="K2456" i="14"/>
  <c r="F2456" i="14"/>
  <c r="E2456" i="14"/>
  <c r="L2455" i="14"/>
  <c r="K2455" i="14"/>
  <c r="F2455" i="14"/>
  <c r="E2455" i="14"/>
  <c r="F2454" i="14"/>
  <c r="E2454" i="14"/>
  <c r="F2453" i="14"/>
  <c r="E2453" i="14"/>
  <c r="F2452" i="14"/>
  <c r="E2452" i="14"/>
  <c r="F2451" i="14"/>
  <c r="E2451" i="14"/>
  <c r="F2450" i="14"/>
  <c r="E2450" i="14"/>
  <c r="F2449" i="14"/>
  <c r="E2449" i="14"/>
  <c r="K2418" i="14"/>
  <c r="L2418" i="14"/>
  <c r="L2440" i="14"/>
  <c r="K2440" i="14"/>
  <c r="F2440" i="14"/>
  <c r="E2440" i="14"/>
  <c r="L2439" i="14"/>
  <c r="K2439" i="14"/>
  <c r="F2439" i="14"/>
  <c r="E2439" i="14"/>
  <c r="L2438" i="14"/>
  <c r="K2438" i="14"/>
  <c r="F2438" i="14"/>
  <c r="E2438" i="14"/>
  <c r="L2437" i="14"/>
  <c r="K2437" i="14"/>
  <c r="F2437" i="14"/>
  <c r="E2437" i="14"/>
  <c r="L2436" i="14"/>
  <c r="K2436" i="14"/>
  <c r="F2436" i="14"/>
  <c r="E2436" i="14"/>
  <c r="L2435" i="14"/>
  <c r="K2435" i="14"/>
  <c r="F2435" i="14"/>
  <c r="E2435" i="14"/>
  <c r="L2434" i="14"/>
  <c r="K2434" i="14"/>
  <c r="F2434" i="14"/>
  <c r="E2434" i="14"/>
  <c r="L2433" i="14"/>
  <c r="K2433" i="14"/>
  <c r="F2433" i="14"/>
  <c r="E2433" i="14"/>
  <c r="L2432" i="14"/>
  <c r="K2432" i="14"/>
  <c r="F2432" i="14"/>
  <c r="E2432" i="14"/>
  <c r="K2431" i="14"/>
  <c r="F2431" i="14"/>
  <c r="E2431" i="14"/>
  <c r="F2430" i="14"/>
  <c r="E2430" i="14"/>
  <c r="J2429" i="14"/>
  <c r="K2429" i="14" s="1"/>
  <c r="I2429" i="14"/>
  <c r="F2429" i="14"/>
  <c r="E2429" i="14"/>
  <c r="F2428" i="14"/>
  <c r="E2428" i="14"/>
  <c r="J2427" i="14"/>
  <c r="I2427" i="14"/>
  <c r="F2427" i="14"/>
  <c r="E2427" i="14"/>
  <c r="K2426" i="14"/>
  <c r="F2426" i="14"/>
  <c r="E2426" i="14"/>
  <c r="L2425" i="14"/>
  <c r="K2425" i="14"/>
  <c r="F2425" i="14"/>
  <c r="E2425" i="14"/>
  <c r="L2424" i="14"/>
  <c r="K2424" i="14"/>
  <c r="F2424" i="14"/>
  <c r="E2424" i="14"/>
  <c r="L2423" i="14"/>
  <c r="K2423" i="14"/>
  <c r="F2423" i="14"/>
  <c r="E2423" i="14"/>
  <c r="L2422" i="14"/>
  <c r="K2422" i="14"/>
  <c r="F2422" i="14"/>
  <c r="E2422" i="14"/>
  <c r="L2421" i="14"/>
  <c r="K2421" i="14"/>
  <c r="F2421" i="14"/>
  <c r="E2421" i="14"/>
  <c r="L2420" i="14"/>
  <c r="K2420" i="14"/>
  <c r="F2420" i="14"/>
  <c r="E2420" i="14"/>
  <c r="L2419" i="14"/>
  <c r="K2419" i="14"/>
  <c r="F2419" i="14"/>
  <c r="E2419" i="14"/>
  <c r="F2418" i="14"/>
  <c r="E2418" i="14"/>
  <c r="F2417" i="14"/>
  <c r="E2417" i="14"/>
  <c r="F2416" i="14"/>
  <c r="E2416" i="14"/>
  <c r="E2406" i="14"/>
  <c r="F2406" i="14"/>
  <c r="E2407" i="14"/>
  <c r="F2407" i="14"/>
  <c r="L2407" i="14"/>
  <c r="K2407" i="14"/>
  <c r="L2406" i="14"/>
  <c r="K2406" i="14"/>
  <c r="L2405" i="14"/>
  <c r="K2405" i="14"/>
  <c r="F2405" i="14"/>
  <c r="E2405" i="14"/>
  <c r="L2404" i="14"/>
  <c r="K2404" i="14"/>
  <c r="F2404" i="14"/>
  <c r="E2404" i="14"/>
  <c r="L2403" i="14"/>
  <c r="K2403" i="14"/>
  <c r="F2403" i="14"/>
  <c r="E2403" i="14"/>
  <c r="L2402" i="14"/>
  <c r="K2402" i="14"/>
  <c r="F2402" i="14"/>
  <c r="E2402" i="14"/>
  <c r="L2401" i="14"/>
  <c r="K2401" i="14"/>
  <c r="F2401" i="14"/>
  <c r="E2401" i="14"/>
  <c r="L2400" i="14"/>
  <c r="K2400" i="14"/>
  <c r="F2400" i="14"/>
  <c r="E2400" i="14"/>
  <c r="L2399" i="14"/>
  <c r="K2399" i="14"/>
  <c r="F2399" i="14"/>
  <c r="E2399" i="14"/>
  <c r="L2398" i="14"/>
  <c r="K2398" i="14"/>
  <c r="F2398" i="14"/>
  <c r="E2398" i="14"/>
  <c r="K2397" i="14"/>
  <c r="F2397" i="14"/>
  <c r="E2397" i="14"/>
  <c r="F2396" i="14"/>
  <c r="E2396" i="14"/>
  <c r="J2395" i="14"/>
  <c r="K2395" i="14" s="1"/>
  <c r="I2395" i="14"/>
  <c r="L2395" i="14" s="1"/>
  <c r="F2395" i="14"/>
  <c r="E2395" i="14"/>
  <c r="F2394" i="14"/>
  <c r="E2394" i="14"/>
  <c r="J2393" i="14"/>
  <c r="K2394" i="14" s="1"/>
  <c r="I2393" i="14"/>
  <c r="L2394" i="14" s="1"/>
  <c r="F2393" i="14"/>
  <c r="E2393" i="14"/>
  <c r="K2392" i="14"/>
  <c r="F2392" i="14"/>
  <c r="E2392" i="14"/>
  <c r="L2391" i="14"/>
  <c r="K2391" i="14"/>
  <c r="F2391" i="14"/>
  <c r="G2391" i="14" s="1"/>
  <c r="E2391" i="14"/>
  <c r="L2390" i="14"/>
  <c r="K2390" i="14"/>
  <c r="F2390" i="14"/>
  <c r="E2390" i="14"/>
  <c r="L2389" i="14"/>
  <c r="K2389" i="14"/>
  <c r="F2389" i="14"/>
  <c r="E2389" i="14"/>
  <c r="L2388" i="14"/>
  <c r="K2388" i="14"/>
  <c r="F2388" i="14"/>
  <c r="E2388" i="14"/>
  <c r="L2387" i="14"/>
  <c r="K2387" i="14"/>
  <c r="F2387" i="14"/>
  <c r="E2387" i="14"/>
  <c r="L2386" i="14"/>
  <c r="K2386" i="14"/>
  <c r="F2386" i="14"/>
  <c r="E2386" i="14"/>
  <c r="L2385" i="14"/>
  <c r="K2385" i="14"/>
  <c r="F2385" i="14"/>
  <c r="E2385" i="14"/>
  <c r="F2384" i="14"/>
  <c r="E2384" i="14"/>
  <c r="F2383" i="14"/>
  <c r="E2383" i="14"/>
  <c r="F2382" i="14"/>
  <c r="E2382" i="14"/>
  <c r="K2374" i="14"/>
  <c r="L2374" i="14"/>
  <c r="L2373" i="14"/>
  <c r="K2373" i="14"/>
  <c r="L2372" i="14"/>
  <c r="K2372" i="14"/>
  <c r="F2372" i="14"/>
  <c r="E2372" i="14"/>
  <c r="L2371" i="14"/>
  <c r="K2371" i="14"/>
  <c r="F2371" i="14"/>
  <c r="E2371" i="14"/>
  <c r="L2370" i="14"/>
  <c r="K2370" i="14"/>
  <c r="F2370" i="14"/>
  <c r="E2370" i="14"/>
  <c r="L2369" i="14"/>
  <c r="K2369" i="14"/>
  <c r="F2369" i="14"/>
  <c r="E2369" i="14"/>
  <c r="L2368" i="14"/>
  <c r="K2368" i="14"/>
  <c r="F2368" i="14"/>
  <c r="E2368" i="14"/>
  <c r="L2367" i="14"/>
  <c r="K2367" i="14"/>
  <c r="F2367" i="14"/>
  <c r="E2367" i="14"/>
  <c r="L2366" i="14"/>
  <c r="K2366" i="14"/>
  <c r="F2366" i="14"/>
  <c r="E2366" i="14"/>
  <c r="L2365" i="14"/>
  <c r="K2365" i="14"/>
  <c r="F2365" i="14"/>
  <c r="E2365" i="14"/>
  <c r="K2364" i="14"/>
  <c r="F2364" i="14"/>
  <c r="E2364" i="14"/>
  <c r="F2363" i="14"/>
  <c r="E2363" i="14"/>
  <c r="J2362" i="14"/>
  <c r="K2362" i="14" s="1"/>
  <c r="I2362" i="14"/>
  <c r="L2362" i="14" s="1"/>
  <c r="F2362" i="14"/>
  <c r="E2362" i="14"/>
  <c r="F2361" i="14"/>
  <c r="E2361" i="14"/>
  <c r="J2360" i="14"/>
  <c r="K2361" i="14" s="1"/>
  <c r="I2360" i="14"/>
  <c r="L2361" i="14" s="1"/>
  <c r="F2360" i="14"/>
  <c r="E2360" i="14"/>
  <c r="K2359" i="14"/>
  <c r="F2359" i="14"/>
  <c r="E2359" i="14"/>
  <c r="L2358" i="14"/>
  <c r="K2358" i="14"/>
  <c r="F2358" i="14"/>
  <c r="E2358" i="14"/>
  <c r="L2357" i="14"/>
  <c r="K2357" i="14"/>
  <c r="F2357" i="14"/>
  <c r="E2357" i="14"/>
  <c r="L2356" i="14"/>
  <c r="K2356" i="14"/>
  <c r="F2356" i="14"/>
  <c r="E2356" i="14"/>
  <c r="L2355" i="14"/>
  <c r="K2355" i="14"/>
  <c r="F2355" i="14"/>
  <c r="E2355" i="14"/>
  <c r="L2354" i="14"/>
  <c r="K2354" i="14"/>
  <c r="F2354" i="14"/>
  <c r="E2354" i="14"/>
  <c r="L2353" i="14"/>
  <c r="K2353" i="14"/>
  <c r="F2353" i="14"/>
  <c r="E2353" i="14"/>
  <c r="L2352" i="14"/>
  <c r="K2352" i="14"/>
  <c r="F2352" i="14"/>
  <c r="G2352" i="14" s="1"/>
  <c r="E2352" i="14"/>
  <c r="F2351" i="14"/>
  <c r="E2351" i="14"/>
  <c r="F2350" i="14"/>
  <c r="E2350" i="14"/>
  <c r="F2349" i="14"/>
  <c r="E2349" i="14"/>
  <c r="K2316" i="14"/>
  <c r="L2316" i="14"/>
  <c r="K2317" i="14"/>
  <c r="L2317" i="14"/>
  <c r="L2339" i="14"/>
  <c r="K2339" i="14"/>
  <c r="L2338" i="14"/>
  <c r="K2338" i="14"/>
  <c r="F2338" i="14"/>
  <c r="E2338" i="14"/>
  <c r="L2337" i="14"/>
  <c r="K2337" i="14"/>
  <c r="F2337" i="14"/>
  <c r="E2337" i="14"/>
  <c r="L2336" i="14"/>
  <c r="K2336" i="14"/>
  <c r="F2336" i="14"/>
  <c r="E2336" i="14"/>
  <c r="L2335" i="14"/>
  <c r="K2335" i="14"/>
  <c r="F2335" i="14"/>
  <c r="E2335" i="14"/>
  <c r="L2334" i="14"/>
  <c r="K2334" i="14"/>
  <c r="F2334" i="14"/>
  <c r="E2334" i="14"/>
  <c r="L2333" i="14"/>
  <c r="K2333" i="14"/>
  <c r="F2333" i="14"/>
  <c r="E2333" i="14"/>
  <c r="L2332" i="14"/>
  <c r="K2332" i="14"/>
  <c r="F2332" i="14"/>
  <c r="E2332" i="14"/>
  <c r="L2331" i="14"/>
  <c r="K2331" i="14"/>
  <c r="F2331" i="14"/>
  <c r="E2331" i="14"/>
  <c r="K2330" i="14"/>
  <c r="F2330" i="14"/>
  <c r="E2330" i="14"/>
  <c r="F2329" i="14"/>
  <c r="E2329" i="14"/>
  <c r="J2328" i="14"/>
  <c r="K2329" i="14" s="1"/>
  <c r="I2328" i="14"/>
  <c r="L2328" i="14" s="1"/>
  <c r="F2328" i="14"/>
  <c r="E2328" i="14"/>
  <c r="F2327" i="14"/>
  <c r="E2327" i="14"/>
  <c r="J2326" i="14"/>
  <c r="K2326" i="14" s="1"/>
  <c r="I2326" i="14"/>
  <c r="F2326" i="14"/>
  <c r="E2326" i="14"/>
  <c r="K2325" i="14"/>
  <c r="F2325" i="14"/>
  <c r="E2325" i="14"/>
  <c r="L2324" i="14"/>
  <c r="K2324" i="14"/>
  <c r="F2324" i="14"/>
  <c r="E2324" i="14"/>
  <c r="L2323" i="14"/>
  <c r="K2323" i="14"/>
  <c r="F2323" i="14"/>
  <c r="E2323" i="14"/>
  <c r="L2322" i="14"/>
  <c r="K2322" i="14"/>
  <c r="F2322" i="14"/>
  <c r="E2322" i="14"/>
  <c r="L2321" i="14"/>
  <c r="K2321" i="14"/>
  <c r="F2321" i="14"/>
  <c r="E2321" i="14"/>
  <c r="L2320" i="14"/>
  <c r="K2320" i="14"/>
  <c r="F2320" i="14"/>
  <c r="E2320" i="14"/>
  <c r="L2319" i="14"/>
  <c r="K2319" i="14"/>
  <c r="F2319" i="14"/>
  <c r="E2319" i="14"/>
  <c r="L2318" i="14"/>
  <c r="K2318" i="14"/>
  <c r="F2318" i="14"/>
  <c r="E2318" i="14"/>
  <c r="F2317" i="14"/>
  <c r="E2317" i="14"/>
  <c r="F2316" i="14"/>
  <c r="E2316" i="14"/>
  <c r="F2315" i="14"/>
  <c r="E2315" i="14"/>
  <c r="L2307" i="14"/>
  <c r="K2307" i="14"/>
  <c r="L2306" i="14"/>
  <c r="K2306" i="14"/>
  <c r="L2305" i="14"/>
  <c r="K2305" i="14"/>
  <c r="F2305" i="14"/>
  <c r="E2305" i="14"/>
  <c r="L2304" i="14"/>
  <c r="K2304" i="14"/>
  <c r="F2304" i="14"/>
  <c r="E2304" i="14"/>
  <c r="L2303" i="14"/>
  <c r="K2303" i="14"/>
  <c r="F2303" i="14"/>
  <c r="E2303" i="14"/>
  <c r="L2302" i="14"/>
  <c r="K2302" i="14"/>
  <c r="F2302" i="14"/>
  <c r="E2302" i="14"/>
  <c r="L2301" i="14"/>
  <c r="K2301" i="14"/>
  <c r="F2301" i="14"/>
  <c r="E2301" i="14"/>
  <c r="L2300" i="14"/>
  <c r="K2300" i="14"/>
  <c r="F2300" i="14"/>
  <c r="E2300" i="14"/>
  <c r="L2299" i="14"/>
  <c r="K2299" i="14"/>
  <c r="F2299" i="14"/>
  <c r="E2299" i="14"/>
  <c r="L2298" i="14"/>
  <c r="K2298" i="14"/>
  <c r="F2298" i="14"/>
  <c r="E2298" i="14"/>
  <c r="K2297" i="14"/>
  <c r="F2297" i="14"/>
  <c r="E2297" i="14"/>
  <c r="F2296" i="14"/>
  <c r="E2296" i="14"/>
  <c r="J2295" i="14"/>
  <c r="K2295" i="14" s="1"/>
  <c r="I2295" i="14"/>
  <c r="F2295" i="14"/>
  <c r="E2295" i="14"/>
  <c r="F2294" i="14"/>
  <c r="E2294" i="14"/>
  <c r="J2293" i="14"/>
  <c r="K2294" i="14" s="1"/>
  <c r="I2293" i="14"/>
  <c r="L2294" i="14" s="1"/>
  <c r="F2293" i="14"/>
  <c r="E2293" i="14"/>
  <c r="K2292" i="14"/>
  <c r="F2292" i="14"/>
  <c r="E2292" i="14"/>
  <c r="L2291" i="14"/>
  <c r="K2291" i="14"/>
  <c r="F2291" i="14"/>
  <c r="E2291" i="14"/>
  <c r="L2290" i="14"/>
  <c r="M2290" i="14" s="1"/>
  <c r="K2290" i="14"/>
  <c r="F2290" i="14"/>
  <c r="E2290" i="14"/>
  <c r="L2289" i="14"/>
  <c r="K2289" i="14"/>
  <c r="F2289" i="14"/>
  <c r="E2289" i="14"/>
  <c r="L2288" i="14"/>
  <c r="K2288" i="14"/>
  <c r="F2288" i="14"/>
  <c r="E2288" i="14"/>
  <c r="L2287" i="14"/>
  <c r="M2287" i="14" s="1"/>
  <c r="K2287" i="14"/>
  <c r="F2287" i="14"/>
  <c r="E2287" i="14"/>
  <c r="L2286" i="14"/>
  <c r="K2286" i="14"/>
  <c r="F2286" i="14"/>
  <c r="E2286" i="14"/>
  <c r="L2285" i="14"/>
  <c r="K2285" i="14"/>
  <c r="F2285" i="14"/>
  <c r="E2285" i="14"/>
  <c r="F2284" i="14"/>
  <c r="E2284" i="14"/>
  <c r="F2283" i="14"/>
  <c r="E2283" i="14"/>
  <c r="F2282" i="14"/>
  <c r="E2282" i="14"/>
  <c r="E2272" i="14"/>
  <c r="F2272" i="14"/>
  <c r="G2272" i="14" s="1"/>
  <c r="L2274" i="14"/>
  <c r="K2274" i="14"/>
  <c r="L2273" i="14"/>
  <c r="K2273" i="14"/>
  <c r="L2272" i="14"/>
  <c r="K2272" i="14"/>
  <c r="L2271" i="14"/>
  <c r="K2271" i="14"/>
  <c r="F2271" i="14"/>
  <c r="E2271" i="14"/>
  <c r="L2270" i="14"/>
  <c r="K2270" i="14"/>
  <c r="F2270" i="14"/>
  <c r="E2270" i="14"/>
  <c r="L2269" i="14"/>
  <c r="K2269" i="14"/>
  <c r="F2269" i="14"/>
  <c r="E2269" i="14"/>
  <c r="L2268" i="14"/>
  <c r="K2268" i="14"/>
  <c r="F2268" i="14"/>
  <c r="E2268" i="14"/>
  <c r="L2267" i="14"/>
  <c r="K2267" i="14"/>
  <c r="F2267" i="14"/>
  <c r="E2267" i="14"/>
  <c r="L2266" i="14"/>
  <c r="K2266" i="14"/>
  <c r="F2266" i="14"/>
  <c r="E2266" i="14"/>
  <c r="L2265" i="14"/>
  <c r="K2265" i="14"/>
  <c r="F2265" i="14"/>
  <c r="E2265" i="14"/>
  <c r="K2264" i="14"/>
  <c r="F2264" i="14"/>
  <c r="E2264" i="14"/>
  <c r="F2263" i="14"/>
  <c r="E2263" i="14"/>
  <c r="J2262" i="14"/>
  <c r="K2263" i="14" s="1"/>
  <c r="I2262" i="14"/>
  <c r="L2262" i="14" s="1"/>
  <c r="F2262" i="14"/>
  <c r="E2262" i="14"/>
  <c r="F2261" i="14"/>
  <c r="E2261" i="14"/>
  <c r="J2260" i="14"/>
  <c r="K2260" i="14" s="1"/>
  <c r="I2260" i="14"/>
  <c r="L2261" i="14" s="1"/>
  <c r="F2260" i="14"/>
  <c r="E2260" i="14"/>
  <c r="K2259" i="14"/>
  <c r="F2259" i="14"/>
  <c r="E2259" i="14"/>
  <c r="L2258" i="14"/>
  <c r="K2258" i="14"/>
  <c r="F2258" i="14"/>
  <c r="E2258" i="14"/>
  <c r="L2257" i="14"/>
  <c r="K2257" i="14"/>
  <c r="F2257" i="14"/>
  <c r="E2257" i="14"/>
  <c r="L2256" i="14"/>
  <c r="K2256" i="14"/>
  <c r="F2256" i="14"/>
  <c r="E2256" i="14"/>
  <c r="L2255" i="14"/>
  <c r="K2255" i="14"/>
  <c r="F2255" i="14"/>
  <c r="E2255" i="14"/>
  <c r="L2254" i="14"/>
  <c r="K2254" i="14"/>
  <c r="F2254" i="14"/>
  <c r="E2254" i="14"/>
  <c r="L2253" i="14"/>
  <c r="K2253" i="14"/>
  <c r="F2253" i="14"/>
  <c r="E2253" i="14"/>
  <c r="L2252" i="14"/>
  <c r="K2252" i="14"/>
  <c r="F2252" i="14"/>
  <c r="E2252" i="14"/>
  <c r="F2251" i="14"/>
  <c r="E2251" i="14"/>
  <c r="F2250" i="14"/>
  <c r="E2250" i="14"/>
  <c r="F2249" i="14"/>
  <c r="E2249" i="14"/>
  <c r="L2240" i="14"/>
  <c r="K2240" i="14"/>
  <c r="L2239" i="14"/>
  <c r="K2239" i="14"/>
  <c r="L2238" i="14"/>
  <c r="K2238" i="14"/>
  <c r="L2237" i="14"/>
  <c r="K2237" i="14"/>
  <c r="F2237" i="14"/>
  <c r="E2237" i="14"/>
  <c r="L2236" i="14"/>
  <c r="K2236" i="14"/>
  <c r="F2236" i="14"/>
  <c r="E2236" i="14"/>
  <c r="L2235" i="14"/>
  <c r="K2235" i="14"/>
  <c r="F2235" i="14"/>
  <c r="E2235" i="14"/>
  <c r="L2234" i="14"/>
  <c r="K2234" i="14"/>
  <c r="F2234" i="14"/>
  <c r="E2234" i="14"/>
  <c r="L2233" i="14"/>
  <c r="K2233" i="14"/>
  <c r="F2233" i="14"/>
  <c r="E2233" i="14"/>
  <c r="L2232" i="14"/>
  <c r="K2232" i="14"/>
  <c r="F2232" i="14"/>
  <c r="E2232" i="14"/>
  <c r="L2231" i="14"/>
  <c r="K2231" i="14"/>
  <c r="F2231" i="14"/>
  <c r="E2231" i="14"/>
  <c r="K2230" i="14"/>
  <c r="F2230" i="14"/>
  <c r="E2230" i="14"/>
  <c r="F2229" i="14"/>
  <c r="E2229" i="14"/>
  <c r="J2228" i="14"/>
  <c r="K2228" i="14" s="1"/>
  <c r="I2228" i="14"/>
  <c r="L2228" i="14" s="1"/>
  <c r="F2228" i="14"/>
  <c r="E2228" i="14"/>
  <c r="F2227" i="14"/>
  <c r="E2227" i="14"/>
  <c r="J2226" i="14"/>
  <c r="K2227" i="14" s="1"/>
  <c r="I2226" i="14"/>
  <c r="L2227" i="14" s="1"/>
  <c r="F2226" i="14"/>
  <c r="E2226" i="14"/>
  <c r="K2225" i="14"/>
  <c r="F2225" i="14"/>
  <c r="E2225" i="14"/>
  <c r="L2224" i="14"/>
  <c r="K2224" i="14"/>
  <c r="F2224" i="14"/>
  <c r="E2224" i="14"/>
  <c r="L2223" i="14"/>
  <c r="K2223" i="14"/>
  <c r="F2223" i="14"/>
  <c r="E2223" i="14"/>
  <c r="L2222" i="14"/>
  <c r="K2222" i="14"/>
  <c r="F2222" i="14"/>
  <c r="E2222" i="14"/>
  <c r="L2221" i="14"/>
  <c r="K2221" i="14"/>
  <c r="F2221" i="14"/>
  <c r="E2221" i="14"/>
  <c r="L2220" i="14"/>
  <c r="K2220" i="14"/>
  <c r="F2220" i="14"/>
  <c r="E2220" i="14"/>
  <c r="L2219" i="14"/>
  <c r="K2219" i="14"/>
  <c r="F2219" i="14"/>
  <c r="E2219" i="14"/>
  <c r="L2218" i="14"/>
  <c r="K2218" i="14"/>
  <c r="F2218" i="14"/>
  <c r="E2218" i="14"/>
  <c r="F2217" i="14"/>
  <c r="E2217" i="14"/>
  <c r="F2216" i="14"/>
  <c r="E2216" i="14"/>
  <c r="F2215" i="14"/>
  <c r="E2215" i="14"/>
  <c r="K2206" i="14"/>
  <c r="L2206" i="14"/>
  <c r="I2194" i="14"/>
  <c r="I2192" i="14"/>
  <c r="L2205" i="14"/>
  <c r="K2205" i="14"/>
  <c r="L2204" i="14"/>
  <c r="K2204" i="14"/>
  <c r="F2204" i="14"/>
  <c r="E2204" i="14"/>
  <c r="L2203" i="14"/>
  <c r="K2203" i="14"/>
  <c r="F2203" i="14"/>
  <c r="E2203" i="14"/>
  <c r="L2202" i="14"/>
  <c r="K2202" i="14"/>
  <c r="F2202" i="14"/>
  <c r="E2202" i="14"/>
  <c r="L2201" i="14"/>
  <c r="K2201" i="14"/>
  <c r="F2201" i="14"/>
  <c r="E2201" i="14"/>
  <c r="L2200" i="14"/>
  <c r="K2200" i="14"/>
  <c r="F2200" i="14"/>
  <c r="E2200" i="14"/>
  <c r="L2199" i="14"/>
  <c r="K2199" i="14"/>
  <c r="F2199" i="14"/>
  <c r="E2199" i="14"/>
  <c r="L2198" i="14"/>
  <c r="K2198" i="14"/>
  <c r="F2198" i="14"/>
  <c r="E2198" i="14"/>
  <c r="L2197" i="14"/>
  <c r="K2197" i="14"/>
  <c r="F2197" i="14"/>
  <c r="E2197" i="14"/>
  <c r="K2196" i="14"/>
  <c r="F2196" i="14"/>
  <c r="E2196" i="14"/>
  <c r="F2195" i="14"/>
  <c r="G2195" i="14" s="1"/>
  <c r="E2195" i="14"/>
  <c r="J2194" i="14"/>
  <c r="K2195" i="14" s="1"/>
  <c r="F2194" i="14"/>
  <c r="E2194" i="14"/>
  <c r="F2193" i="14"/>
  <c r="E2193" i="14"/>
  <c r="J2192" i="14"/>
  <c r="K2192" i="14" s="1"/>
  <c r="F2192" i="14"/>
  <c r="E2192" i="14"/>
  <c r="K2191" i="14"/>
  <c r="F2191" i="14"/>
  <c r="E2191" i="14"/>
  <c r="L2190" i="14"/>
  <c r="K2190" i="14"/>
  <c r="F2190" i="14"/>
  <c r="E2190" i="14"/>
  <c r="L2189" i="14"/>
  <c r="K2189" i="14"/>
  <c r="F2189" i="14"/>
  <c r="E2189" i="14"/>
  <c r="L2188" i="14"/>
  <c r="K2188" i="14"/>
  <c r="F2188" i="14"/>
  <c r="E2188" i="14"/>
  <c r="L2187" i="14"/>
  <c r="K2187" i="14"/>
  <c r="F2187" i="14"/>
  <c r="E2187" i="14"/>
  <c r="L2186" i="14"/>
  <c r="K2186" i="14"/>
  <c r="F2186" i="14"/>
  <c r="E2186" i="14"/>
  <c r="L2185" i="14"/>
  <c r="K2185" i="14"/>
  <c r="F2185" i="14"/>
  <c r="E2185" i="14"/>
  <c r="L2184" i="14"/>
  <c r="K2184" i="14"/>
  <c r="F2184" i="14"/>
  <c r="E2184" i="14"/>
  <c r="F2183" i="14"/>
  <c r="E2183" i="14"/>
  <c r="F2182" i="14"/>
  <c r="E2182" i="14"/>
  <c r="F2181" i="14"/>
  <c r="E2181" i="14"/>
  <c r="K2147" i="14"/>
  <c r="L2147" i="14"/>
  <c r="K2148" i="14"/>
  <c r="L2148" i="14"/>
  <c r="M2148" i="14" s="1"/>
  <c r="K2149" i="14"/>
  <c r="L2149" i="14"/>
  <c r="J2158" i="14"/>
  <c r="K2159" i="14" s="1"/>
  <c r="E2172" i="14"/>
  <c r="F2172" i="14"/>
  <c r="F2171" i="14"/>
  <c r="E2171" i="14"/>
  <c r="F2170" i="14"/>
  <c r="E2170" i="14"/>
  <c r="L2171" i="14"/>
  <c r="K2171" i="14"/>
  <c r="F2169" i="14"/>
  <c r="E2169" i="14"/>
  <c r="L2170" i="14"/>
  <c r="K2170" i="14"/>
  <c r="F2168" i="14"/>
  <c r="E2168" i="14"/>
  <c r="L2169" i="14"/>
  <c r="K2169" i="14"/>
  <c r="F2167" i="14"/>
  <c r="E2167" i="14"/>
  <c r="G2167" i="14" s="1"/>
  <c r="L2168" i="14"/>
  <c r="K2168" i="14"/>
  <c r="F2166" i="14"/>
  <c r="E2166" i="14"/>
  <c r="L2167" i="14"/>
  <c r="K2167" i="14"/>
  <c r="F2165" i="14"/>
  <c r="E2165" i="14"/>
  <c r="L2166" i="14"/>
  <c r="K2166" i="14"/>
  <c r="F2164" i="14"/>
  <c r="E2164" i="14"/>
  <c r="L2165" i="14"/>
  <c r="K2165" i="14"/>
  <c r="F2163" i="14"/>
  <c r="E2163" i="14"/>
  <c r="L2164" i="14"/>
  <c r="K2164" i="14"/>
  <c r="F2162" i="14"/>
  <c r="E2162" i="14"/>
  <c r="L2163" i="14"/>
  <c r="K2163" i="14"/>
  <c r="F2161" i="14"/>
  <c r="E2161" i="14"/>
  <c r="K2162" i="14"/>
  <c r="F2160" i="14"/>
  <c r="E2160" i="14"/>
  <c r="F2159" i="14"/>
  <c r="E2159" i="14"/>
  <c r="J2160" i="14"/>
  <c r="K2161" i="14" s="1"/>
  <c r="F2158" i="14"/>
  <c r="E2158" i="14"/>
  <c r="F2157" i="14"/>
  <c r="E2157" i="14"/>
  <c r="L2159" i="14"/>
  <c r="F2156" i="14"/>
  <c r="E2156" i="14"/>
  <c r="G2156" i="14" s="1"/>
  <c r="K2157" i="14"/>
  <c r="F2155" i="14"/>
  <c r="E2155" i="14"/>
  <c r="L2156" i="14"/>
  <c r="K2156" i="14"/>
  <c r="F2154" i="14"/>
  <c r="E2154" i="14"/>
  <c r="L2155" i="14"/>
  <c r="K2155" i="14"/>
  <c r="F2153" i="14"/>
  <c r="E2153" i="14"/>
  <c r="L2154" i="14"/>
  <c r="K2154" i="14"/>
  <c r="F2152" i="14"/>
  <c r="E2152" i="14"/>
  <c r="L2153" i="14"/>
  <c r="K2153" i="14"/>
  <c r="F2151" i="14"/>
  <c r="E2151" i="14"/>
  <c r="L2152" i="14"/>
  <c r="K2152" i="14"/>
  <c r="F2150" i="14"/>
  <c r="E2150" i="14"/>
  <c r="L2151" i="14"/>
  <c r="K2151" i="14"/>
  <c r="F2149" i="14"/>
  <c r="E2149" i="14"/>
  <c r="L2150" i="14"/>
  <c r="K2150" i="14"/>
  <c r="F2148" i="14"/>
  <c r="E2148" i="14"/>
  <c r="F2147" i="14"/>
  <c r="E2147" i="14"/>
  <c r="P2145" i="14"/>
  <c r="L2140" i="14"/>
  <c r="K2140" i="14"/>
  <c r="L2139" i="14"/>
  <c r="K2139" i="14"/>
  <c r="F2139" i="14"/>
  <c r="E2139" i="14"/>
  <c r="L2138" i="14"/>
  <c r="K2138" i="14"/>
  <c r="F2138" i="14"/>
  <c r="E2138" i="14"/>
  <c r="L2137" i="14"/>
  <c r="K2137" i="14"/>
  <c r="F2137" i="14"/>
  <c r="E2137" i="14"/>
  <c r="G2137" i="14" s="1"/>
  <c r="L2136" i="14"/>
  <c r="K2136" i="14"/>
  <c r="F2136" i="14"/>
  <c r="E2136" i="14"/>
  <c r="L2135" i="14"/>
  <c r="K2135" i="14"/>
  <c r="F2135" i="14"/>
  <c r="E2135" i="14"/>
  <c r="G2135" i="14" s="1"/>
  <c r="L2134" i="14"/>
  <c r="K2134" i="14"/>
  <c r="F2134" i="14"/>
  <c r="E2134" i="14"/>
  <c r="L2133" i="14"/>
  <c r="K2133" i="14"/>
  <c r="F2133" i="14"/>
  <c r="E2133" i="14"/>
  <c r="G2133" i="14" s="1"/>
  <c r="L2132" i="14"/>
  <c r="K2132" i="14"/>
  <c r="F2132" i="14"/>
  <c r="E2132" i="14"/>
  <c r="L2131" i="14"/>
  <c r="K2131" i="14"/>
  <c r="F2131" i="14"/>
  <c r="E2131" i="14"/>
  <c r="L2130" i="14"/>
  <c r="K2130" i="14"/>
  <c r="F2130" i="14"/>
  <c r="E2130" i="14"/>
  <c r="L2129" i="14"/>
  <c r="K2129" i="14"/>
  <c r="F2129" i="14"/>
  <c r="E2129" i="14"/>
  <c r="K2128" i="14"/>
  <c r="F2128" i="14"/>
  <c r="E2128" i="14"/>
  <c r="F2127" i="14"/>
  <c r="E2127" i="14"/>
  <c r="J2126" i="14"/>
  <c r="K2127" i="14" s="1"/>
  <c r="L2126" i="14"/>
  <c r="F2126" i="14"/>
  <c r="E2126" i="14"/>
  <c r="F2125" i="14"/>
  <c r="E2125" i="14"/>
  <c r="J2124" i="14"/>
  <c r="K2125" i="14" s="1"/>
  <c r="F2124" i="14"/>
  <c r="E2124" i="14"/>
  <c r="K2123" i="14"/>
  <c r="F2123" i="14"/>
  <c r="E2123" i="14"/>
  <c r="L2122" i="14"/>
  <c r="K2122" i="14"/>
  <c r="F2122" i="14"/>
  <c r="E2122" i="14"/>
  <c r="L2121" i="14"/>
  <c r="K2121" i="14"/>
  <c r="F2121" i="14"/>
  <c r="E2121" i="14"/>
  <c r="L2120" i="14"/>
  <c r="K2120" i="14"/>
  <c r="F2120" i="14"/>
  <c r="E2120" i="14"/>
  <c r="G2120" i="14" s="1"/>
  <c r="L2119" i="14"/>
  <c r="K2119" i="14"/>
  <c r="F2119" i="14"/>
  <c r="E2119" i="14"/>
  <c r="L2118" i="14"/>
  <c r="K2118" i="14"/>
  <c r="F2118" i="14"/>
  <c r="E2118" i="14"/>
  <c r="L2117" i="14"/>
  <c r="K2117" i="14"/>
  <c r="F2117" i="14"/>
  <c r="E2117" i="14"/>
  <c r="L2116" i="14"/>
  <c r="K2116" i="14"/>
  <c r="F2116" i="14"/>
  <c r="E2116" i="14"/>
  <c r="F2115" i="14"/>
  <c r="E2115" i="14"/>
  <c r="L2108" i="14"/>
  <c r="K2108" i="14"/>
  <c r="F2108" i="14"/>
  <c r="E2108" i="14"/>
  <c r="L2107" i="14"/>
  <c r="K2107" i="14"/>
  <c r="F2107" i="14"/>
  <c r="E2107" i="14"/>
  <c r="L2106" i="14"/>
  <c r="K2106" i="14"/>
  <c r="F2106" i="14"/>
  <c r="E2106" i="14"/>
  <c r="L2105" i="14"/>
  <c r="K2105" i="14"/>
  <c r="F2105" i="14"/>
  <c r="E2105" i="14"/>
  <c r="L2104" i="14"/>
  <c r="K2104" i="14"/>
  <c r="F2104" i="14"/>
  <c r="E2104" i="14"/>
  <c r="L2103" i="14"/>
  <c r="K2103" i="14"/>
  <c r="F2103" i="14"/>
  <c r="E2103" i="14"/>
  <c r="L2102" i="14"/>
  <c r="K2102" i="14"/>
  <c r="F2102" i="14"/>
  <c r="E2102" i="14"/>
  <c r="L2101" i="14"/>
  <c r="K2101" i="14"/>
  <c r="F2101" i="14"/>
  <c r="E2101" i="14"/>
  <c r="L2100" i="14"/>
  <c r="K2100" i="14"/>
  <c r="F2100" i="14"/>
  <c r="E2100" i="14"/>
  <c r="L2099" i="14"/>
  <c r="K2099" i="14"/>
  <c r="F2099" i="14"/>
  <c r="E2099" i="14"/>
  <c r="L2098" i="14"/>
  <c r="K2098" i="14"/>
  <c r="F2098" i="14"/>
  <c r="E2098" i="14"/>
  <c r="L2097" i="14"/>
  <c r="K2097" i="14"/>
  <c r="F2097" i="14"/>
  <c r="E2097" i="14"/>
  <c r="K2096" i="14"/>
  <c r="F2096" i="14"/>
  <c r="E2096" i="14"/>
  <c r="F2095" i="14"/>
  <c r="E2095" i="14"/>
  <c r="J2094" i="14"/>
  <c r="K2095" i="14" s="1"/>
  <c r="F2094" i="14"/>
  <c r="E2094" i="14"/>
  <c r="F2093" i="14"/>
  <c r="E2093" i="14"/>
  <c r="G2093" i="14" s="1"/>
  <c r="J2092" i="14"/>
  <c r="K2092" i="14" s="1"/>
  <c r="F2092" i="14"/>
  <c r="E2092" i="14"/>
  <c r="K2091" i="14"/>
  <c r="F2091" i="14"/>
  <c r="E2091" i="14"/>
  <c r="L2090" i="14"/>
  <c r="K2090" i="14"/>
  <c r="F2090" i="14"/>
  <c r="E2090" i="14"/>
  <c r="L2089" i="14"/>
  <c r="K2089" i="14"/>
  <c r="F2089" i="14"/>
  <c r="E2089" i="14"/>
  <c r="L2088" i="14"/>
  <c r="K2088" i="14"/>
  <c r="F2088" i="14"/>
  <c r="E2088" i="14"/>
  <c r="L2087" i="14"/>
  <c r="K2087" i="14"/>
  <c r="F2087" i="14"/>
  <c r="E2087" i="14"/>
  <c r="L2086" i="14"/>
  <c r="K2086" i="14"/>
  <c r="F2086" i="14"/>
  <c r="E2086" i="14"/>
  <c r="L2085" i="14"/>
  <c r="K2085" i="14"/>
  <c r="F2085" i="14"/>
  <c r="E2085" i="14"/>
  <c r="L2084" i="14"/>
  <c r="K2084" i="14"/>
  <c r="F2084" i="14"/>
  <c r="E2084" i="14"/>
  <c r="F2083" i="14"/>
  <c r="E2083" i="14"/>
  <c r="E2074" i="14"/>
  <c r="F2074" i="14"/>
  <c r="E2075" i="14"/>
  <c r="F2075" i="14"/>
  <c r="E2076" i="14"/>
  <c r="F2076" i="14"/>
  <c r="L2076" i="14"/>
  <c r="K2076" i="14"/>
  <c r="L2075" i="14"/>
  <c r="K2075" i="14"/>
  <c r="L2074" i="14"/>
  <c r="K2074" i="14"/>
  <c r="L2073" i="14"/>
  <c r="K2073" i="14"/>
  <c r="F2073" i="14"/>
  <c r="E2073" i="14"/>
  <c r="L2072" i="14"/>
  <c r="K2072" i="14"/>
  <c r="F2072" i="14"/>
  <c r="E2072" i="14"/>
  <c r="L2071" i="14"/>
  <c r="K2071" i="14"/>
  <c r="F2071" i="14"/>
  <c r="E2071" i="14"/>
  <c r="L2070" i="14"/>
  <c r="K2070" i="14"/>
  <c r="F2070" i="14"/>
  <c r="E2070" i="14"/>
  <c r="L2069" i="14"/>
  <c r="K2069" i="14"/>
  <c r="F2069" i="14"/>
  <c r="E2069" i="14"/>
  <c r="L2068" i="14"/>
  <c r="K2068" i="14"/>
  <c r="F2068" i="14"/>
  <c r="E2068" i="14"/>
  <c r="L2067" i="14"/>
  <c r="K2067" i="14"/>
  <c r="F2067" i="14"/>
  <c r="E2067" i="14"/>
  <c r="L2066" i="14"/>
  <c r="K2066" i="14"/>
  <c r="F2066" i="14"/>
  <c r="E2066" i="14"/>
  <c r="L2065" i="14"/>
  <c r="K2065" i="14"/>
  <c r="F2065" i="14"/>
  <c r="E2065" i="14"/>
  <c r="K2064" i="14"/>
  <c r="F2064" i="14"/>
  <c r="E2064" i="14"/>
  <c r="F2063" i="14"/>
  <c r="E2063" i="14"/>
  <c r="J2062" i="14"/>
  <c r="K2062" i="14" s="1"/>
  <c r="F2062" i="14"/>
  <c r="E2062" i="14"/>
  <c r="F2061" i="14"/>
  <c r="E2061" i="14"/>
  <c r="J2060" i="14"/>
  <c r="K2061" i="14" s="1"/>
  <c r="F2060" i="14"/>
  <c r="E2060" i="14"/>
  <c r="K2059" i="14"/>
  <c r="F2059" i="14"/>
  <c r="E2059" i="14"/>
  <c r="L2058" i="14"/>
  <c r="K2058" i="14"/>
  <c r="F2058" i="14"/>
  <c r="E2058" i="14"/>
  <c r="L2057" i="14"/>
  <c r="K2057" i="14"/>
  <c r="F2057" i="14"/>
  <c r="E2057" i="14"/>
  <c r="L2056" i="14"/>
  <c r="K2056" i="14"/>
  <c r="F2056" i="14"/>
  <c r="E2056" i="14"/>
  <c r="L2055" i="14"/>
  <c r="K2055" i="14"/>
  <c r="F2055" i="14"/>
  <c r="E2055" i="14"/>
  <c r="L2054" i="14"/>
  <c r="K2054" i="14"/>
  <c r="F2054" i="14"/>
  <c r="E2054" i="14"/>
  <c r="L2053" i="14"/>
  <c r="K2053" i="14"/>
  <c r="F2053" i="14"/>
  <c r="E2053" i="14"/>
  <c r="L2052" i="14"/>
  <c r="K2052" i="14"/>
  <c r="F2052" i="14"/>
  <c r="E2052" i="14"/>
  <c r="F2051" i="14"/>
  <c r="E2051" i="14"/>
  <c r="L2045" i="14"/>
  <c r="K2045" i="14"/>
  <c r="L2044" i="14"/>
  <c r="K2044" i="14"/>
  <c r="L2043" i="14"/>
  <c r="K2043" i="14"/>
  <c r="L2042" i="14"/>
  <c r="K2042" i="14"/>
  <c r="F2042" i="14"/>
  <c r="E2042" i="14"/>
  <c r="L2041" i="14"/>
  <c r="K2041" i="14"/>
  <c r="F2041" i="14"/>
  <c r="E2041" i="14"/>
  <c r="L2040" i="14"/>
  <c r="K2040" i="14"/>
  <c r="F2040" i="14"/>
  <c r="E2040" i="14"/>
  <c r="L2039" i="14"/>
  <c r="K2039" i="14"/>
  <c r="F2039" i="14"/>
  <c r="E2039" i="14"/>
  <c r="L2038" i="14"/>
  <c r="K2038" i="14"/>
  <c r="F2038" i="14"/>
  <c r="E2038" i="14"/>
  <c r="L2037" i="14"/>
  <c r="K2037" i="14"/>
  <c r="F2037" i="14"/>
  <c r="E2037" i="14"/>
  <c r="L2036" i="14"/>
  <c r="K2036" i="14"/>
  <c r="F2036" i="14"/>
  <c r="E2036" i="14"/>
  <c r="L2035" i="14"/>
  <c r="K2035" i="14"/>
  <c r="F2035" i="14"/>
  <c r="E2035" i="14"/>
  <c r="L2034" i="14"/>
  <c r="K2034" i="14"/>
  <c r="F2034" i="14"/>
  <c r="E2034" i="14"/>
  <c r="K2033" i="14"/>
  <c r="F2033" i="14"/>
  <c r="E2033" i="14"/>
  <c r="F2032" i="14"/>
  <c r="E2032" i="14"/>
  <c r="J2031" i="14"/>
  <c r="K2031" i="14" s="1"/>
  <c r="F2031" i="14"/>
  <c r="E2031" i="14"/>
  <c r="F2030" i="14"/>
  <c r="E2030" i="14"/>
  <c r="J2029" i="14"/>
  <c r="K2030" i="14" s="1"/>
  <c r="F2029" i="14"/>
  <c r="E2029" i="14"/>
  <c r="K2028" i="14"/>
  <c r="F2028" i="14"/>
  <c r="E2028" i="14"/>
  <c r="L2027" i="14"/>
  <c r="K2027" i="14"/>
  <c r="F2027" i="14"/>
  <c r="E2027" i="14"/>
  <c r="L2026" i="14"/>
  <c r="K2026" i="14"/>
  <c r="F2026" i="14"/>
  <c r="E2026" i="14"/>
  <c r="L2025" i="14"/>
  <c r="K2025" i="14"/>
  <c r="F2025" i="14"/>
  <c r="E2025" i="14"/>
  <c r="L2024" i="14"/>
  <c r="K2024" i="14"/>
  <c r="F2024" i="14"/>
  <c r="E2024" i="14"/>
  <c r="L2023" i="14"/>
  <c r="K2023" i="14"/>
  <c r="F2023" i="14"/>
  <c r="E2023" i="14"/>
  <c r="L2022" i="14"/>
  <c r="K2022" i="14"/>
  <c r="F2022" i="14"/>
  <c r="E2022" i="14"/>
  <c r="L2021" i="14"/>
  <c r="K2021" i="14"/>
  <c r="F2021" i="14"/>
  <c r="E2021" i="14"/>
  <c r="F2020" i="14"/>
  <c r="E2020" i="14"/>
  <c r="K2013" i="14"/>
  <c r="L2013" i="14"/>
  <c r="K2014" i="14"/>
  <c r="L2014" i="14"/>
  <c r="K1990" i="14"/>
  <c r="L1990" i="14"/>
  <c r="K2011" i="14"/>
  <c r="L2011" i="14"/>
  <c r="K2012" i="14"/>
  <c r="L2012" i="14"/>
  <c r="E2009" i="14"/>
  <c r="F2009" i="14"/>
  <c r="E2010" i="14"/>
  <c r="F2010" i="14"/>
  <c r="E2011" i="14"/>
  <c r="F2011" i="14"/>
  <c r="E2012" i="14"/>
  <c r="F2012" i="14"/>
  <c r="L2010" i="14"/>
  <c r="K2010" i="14"/>
  <c r="L2009" i="14"/>
  <c r="K2009" i="14"/>
  <c r="L2008" i="14"/>
  <c r="K2008" i="14"/>
  <c r="L2007" i="14"/>
  <c r="K2007" i="14"/>
  <c r="L2006" i="14"/>
  <c r="K2006" i="14"/>
  <c r="F2008" i="14"/>
  <c r="E2008" i="14"/>
  <c r="L2005" i="14"/>
  <c r="K2005" i="14"/>
  <c r="F2007" i="14"/>
  <c r="E2007" i="14"/>
  <c r="L2004" i="14"/>
  <c r="K2004" i="14"/>
  <c r="F2006" i="14"/>
  <c r="E2006" i="14"/>
  <c r="L2003" i="14"/>
  <c r="K2003" i="14"/>
  <c r="F2005" i="14"/>
  <c r="E2005" i="14"/>
  <c r="K2002" i="14"/>
  <c r="F2004" i="14"/>
  <c r="E2004" i="14"/>
  <c r="F2003" i="14"/>
  <c r="E2003" i="14"/>
  <c r="J2000" i="14"/>
  <c r="K2000" i="14" s="1"/>
  <c r="F2002" i="14"/>
  <c r="E2002" i="14"/>
  <c r="F2001" i="14"/>
  <c r="E2001" i="14"/>
  <c r="J1998" i="14"/>
  <c r="K1999" i="14" s="1"/>
  <c r="F2000" i="14"/>
  <c r="E2000" i="14"/>
  <c r="K1997" i="14"/>
  <c r="F1999" i="14"/>
  <c r="E1999" i="14"/>
  <c r="L1996" i="14"/>
  <c r="K1996" i="14"/>
  <c r="F1998" i="14"/>
  <c r="E1998" i="14"/>
  <c r="L1995" i="14"/>
  <c r="K1995" i="14"/>
  <c r="F1997" i="14"/>
  <c r="E1997" i="14"/>
  <c r="L1994" i="14"/>
  <c r="K1994" i="14"/>
  <c r="F1996" i="14"/>
  <c r="E1996" i="14"/>
  <c r="L1993" i="14"/>
  <c r="K1993" i="14"/>
  <c r="F1995" i="14"/>
  <c r="E1995" i="14"/>
  <c r="L1992" i="14"/>
  <c r="K1992" i="14"/>
  <c r="F1994" i="14"/>
  <c r="E1994" i="14"/>
  <c r="L1991" i="14"/>
  <c r="K1991" i="14"/>
  <c r="F1993" i="14"/>
  <c r="E1993" i="14"/>
  <c r="F1992" i="14"/>
  <c r="E1992" i="14"/>
  <c r="F1991" i="14"/>
  <c r="E1991" i="14"/>
  <c r="F1990" i="14"/>
  <c r="E1990" i="14"/>
  <c r="F1989" i="14"/>
  <c r="E1989" i="14"/>
  <c r="L1982" i="14"/>
  <c r="K1982" i="14"/>
  <c r="L1981" i="14"/>
  <c r="K1981" i="14"/>
  <c r="L1980" i="14"/>
  <c r="K1980" i="14"/>
  <c r="L1979" i="14"/>
  <c r="K1979" i="14"/>
  <c r="L1978" i="14"/>
  <c r="K1978" i="14"/>
  <c r="F1978" i="14"/>
  <c r="E1978" i="14"/>
  <c r="L1977" i="14"/>
  <c r="K1977" i="14"/>
  <c r="F1977" i="14"/>
  <c r="E1977" i="14"/>
  <c r="L1976" i="14"/>
  <c r="K1976" i="14"/>
  <c r="F1976" i="14"/>
  <c r="E1976" i="14"/>
  <c r="L1975" i="14"/>
  <c r="K1975" i="14"/>
  <c r="F1975" i="14"/>
  <c r="E1975" i="14"/>
  <c r="K1974" i="14"/>
  <c r="F1974" i="14"/>
  <c r="E1974" i="14"/>
  <c r="F1973" i="14"/>
  <c r="E1973" i="14"/>
  <c r="J1972" i="14"/>
  <c r="F1972" i="14"/>
  <c r="E1972" i="14"/>
  <c r="F1971" i="14"/>
  <c r="E1971" i="14"/>
  <c r="J1970" i="14"/>
  <c r="K1971" i="14" s="1"/>
  <c r="L1971" i="14"/>
  <c r="F1970" i="14"/>
  <c r="E1970" i="14"/>
  <c r="K1969" i="14"/>
  <c r="F1969" i="14"/>
  <c r="E1969" i="14"/>
  <c r="L1968" i="14"/>
  <c r="K1968" i="14"/>
  <c r="F1968" i="14"/>
  <c r="E1968" i="14"/>
  <c r="L1967" i="14"/>
  <c r="K1967" i="14"/>
  <c r="F1967" i="14"/>
  <c r="E1967" i="14"/>
  <c r="L1966" i="14"/>
  <c r="K1966" i="14"/>
  <c r="F1966" i="14"/>
  <c r="E1966" i="14"/>
  <c r="L1965" i="14"/>
  <c r="K1965" i="14"/>
  <c r="F1965" i="14"/>
  <c r="E1965" i="14"/>
  <c r="L1964" i="14"/>
  <c r="K1964" i="14"/>
  <c r="F1964" i="14"/>
  <c r="E1964" i="14"/>
  <c r="F1963" i="14"/>
  <c r="E1963" i="14"/>
  <c r="F1962" i="14"/>
  <c r="E1962" i="14"/>
  <c r="F1961" i="14"/>
  <c r="E1961" i="14"/>
  <c r="F1960" i="14"/>
  <c r="E1960" i="14"/>
  <c r="F1959" i="14"/>
  <c r="E1959" i="14"/>
  <c r="E1952" i="14"/>
  <c r="F1952" i="14"/>
  <c r="L1953" i="14"/>
  <c r="K1953" i="14"/>
  <c r="L1952" i="14"/>
  <c r="K1952" i="14"/>
  <c r="L1951" i="14"/>
  <c r="K1951" i="14"/>
  <c r="F1951" i="14"/>
  <c r="E1951" i="14"/>
  <c r="L1950" i="14"/>
  <c r="K1950" i="14"/>
  <c r="F1950" i="14"/>
  <c r="E1950" i="14"/>
  <c r="L1949" i="14"/>
  <c r="K1949" i="14"/>
  <c r="F1949" i="14"/>
  <c r="E1949" i="14"/>
  <c r="L1948" i="14"/>
  <c r="K1948" i="14"/>
  <c r="F1948" i="14"/>
  <c r="E1948" i="14"/>
  <c r="L1947" i="14"/>
  <c r="K1947" i="14"/>
  <c r="F1947" i="14"/>
  <c r="E1947" i="14"/>
  <c r="L1946" i="14"/>
  <c r="K1946" i="14"/>
  <c r="F1946" i="14"/>
  <c r="E1946" i="14"/>
  <c r="L1945" i="14"/>
  <c r="K1945" i="14"/>
  <c r="F1945" i="14"/>
  <c r="E1945" i="14"/>
  <c r="K1944" i="14"/>
  <c r="F1944" i="14"/>
  <c r="E1944" i="14"/>
  <c r="F1943" i="14"/>
  <c r="E1943" i="14"/>
  <c r="J1942" i="14"/>
  <c r="K1942" i="14" s="1"/>
  <c r="F1942" i="14"/>
  <c r="E1942" i="14"/>
  <c r="F1941" i="14"/>
  <c r="E1941" i="14"/>
  <c r="J1940" i="14"/>
  <c r="K1941" i="14" s="1"/>
  <c r="F1940" i="14"/>
  <c r="E1940" i="14"/>
  <c r="K1939" i="14"/>
  <c r="F1939" i="14"/>
  <c r="E1939" i="14"/>
  <c r="L1938" i="14"/>
  <c r="K1938" i="14"/>
  <c r="F1938" i="14"/>
  <c r="E1938" i="14"/>
  <c r="L1937" i="14"/>
  <c r="K1937" i="14"/>
  <c r="F1937" i="14"/>
  <c r="E1937" i="14"/>
  <c r="L1936" i="14"/>
  <c r="K1936" i="14"/>
  <c r="F1936" i="14"/>
  <c r="E1936" i="14"/>
  <c r="L1935" i="14"/>
  <c r="K1935" i="14"/>
  <c r="F1935" i="14"/>
  <c r="E1935" i="14"/>
  <c r="L1934" i="14"/>
  <c r="K1934" i="14"/>
  <c r="F1934" i="14"/>
  <c r="E1934" i="14"/>
  <c r="F1933" i="14"/>
  <c r="E1933" i="14"/>
  <c r="F1932" i="14"/>
  <c r="E1932" i="14"/>
  <c r="F1931" i="14"/>
  <c r="E1931" i="14"/>
  <c r="F1930" i="14"/>
  <c r="E1930" i="14"/>
  <c r="F1929" i="14"/>
  <c r="E1929" i="14"/>
  <c r="E1920" i="14"/>
  <c r="F1920" i="14"/>
  <c r="E1921" i="14"/>
  <c r="F1921" i="14"/>
  <c r="L1923" i="14"/>
  <c r="K1923" i="14"/>
  <c r="L1922" i="14"/>
  <c r="K1922" i="14"/>
  <c r="L1921" i="14"/>
  <c r="K1921" i="14"/>
  <c r="L1920" i="14"/>
  <c r="K1920" i="14"/>
  <c r="L1919" i="14"/>
  <c r="K1919" i="14"/>
  <c r="F1919" i="14"/>
  <c r="E1919" i="14"/>
  <c r="L1918" i="14"/>
  <c r="K1918" i="14"/>
  <c r="F1918" i="14"/>
  <c r="E1918" i="14"/>
  <c r="L1917" i="14"/>
  <c r="K1917" i="14"/>
  <c r="F1917" i="14"/>
  <c r="E1917" i="14"/>
  <c r="L1916" i="14"/>
  <c r="K1916" i="14"/>
  <c r="F1916" i="14"/>
  <c r="E1916" i="14"/>
  <c r="L1915" i="14"/>
  <c r="K1915" i="14"/>
  <c r="F1915" i="14"/>
  <c r="E1915" i="14"/>
  <c r="K1914" i="14"/>
  <c r="F1914" i="14"/>
  <c r="E1914" i="14"/>
  <c r="F1913" i="14"/>
  <c r="E1913" i="14"/>
  <c r="J1912" i="14"/>
  <c r="K1913" i="14" s="1"/>
  <c r="F1912" i="14"/>
  <c r="E1912" i="14"/>
  <c r="F1911" i="14"/>
  <c r="E1911" i="14"/>
  <c r="J1910" i="14"/>
  <c r="K1910" i="14" s="1"/>
  <c r="F1910" i="14"/>
  <c r="E1910" i="14"/>
  <c r="K1909" i="14"/>
  <c r="F1909" i="14"/>
  <c r="E1909" i="14"/>
  <c r="L1908" i="14"/>
  <c r="K1908" i="14"/>
  <c r="F1908" i="14"/>
  <c r="E1908" i="14"/>
  <c r="L1907" i="14"/>
  <c r="K1907" i="14"/>
  <c r="F1907" i="14"/>
  <c r="E1907" i="14"/>
  <c r="L1906" i="14"/>
  <c r="K1906" i="14"/>
  <c r="F1906" i="14"/>
  <c r="E1906" i="14"/>
  <c r="L1905" i="14"/>
  <c r="K1905" i="14"/>
  <c r="F1905" i="14"/>
  <c r="E1905" i="14"/>
  <c r="L1904" i="14"/>
  <c r="K1904" i="14"/>
  <c r="F1904" i="14"/>
  <c r="E1904" i="14"/>
  <c r="F1903" i="14"/>
  <c r="E1903" i="14"/>
  <c r="F1902" i="14"/>
  <c r="E1902" i="14"/>
  <c r="F1901" i="14"/>
  <c r="E1901" i="14"/>
  <c r="F1900" i="14"/>
  <c r="E1900" i="14"/>
  <c r="F1899" i="14"/>
  <c r="E1899" i="14"/>
  <c r="K1892" i="14"/>
  <c r="L1892" i="14"/>
  <c r="L1891" i="14"/>
  <c r="K1891" i="14"/>
  <c r="L1890" i="14"/>
  <c r="K1890" i="14"/>
  <c r="L1889" i="14"/>
  <c r="K1889" i="14"/>
  <c r="L1888" i="14"/>
  <c r="K1888" i="14"/>
  <c r="F1888" i="14"/>
  <c r="E1888" i="14"/>
  <c r="L1887" i="14"/>
  <c r="K1887" i="14"/>
  <c r="F1887" i="14"/>
  <c r="E1887" i="14"/>
  <c r="L1886" i="14"/>
  <c r="K1886" i="14"/>
  <c r="F1886" i="14"/>
  <c r="E1886" i="14"/>
  <c r="L1885" i="14"/>
  <c r="K1885" i="14"/>
  <c r="F1885" i="14"/>
  <c r="E1885" i="14"/>
  <c r="L1884" i="14"/>
  <c r="K1884" i="14"/>
  <c r="F1884" i="14"/>
  <c r="E1884" i="14"/>
  <c r="K1883" i="14"/>
  <c r="F1883" i="14"/>
  <c r="E1883" i="14"/>
  <c r="F1882" i="14"/>
  <c r="E1882" i="14"/>
  <c r="J1881" i="14"/>
  <c r="K1881" i="14" s="1"/>
  <c r="F1881" i="14"/>
  <c r="E1881" i="14"/>
  <c r="F1880" i="14"/>
  <c r="E1880" i="14"/>
  <c r="J1879" i="14"/>
  <c r="K1880" i="14" s="1"/>
  <c r="F1879" i="14"/>
  <c r="E1879" i="14"/>
  <c r="K1878" i="14"/>
  <c r="F1878" i="14"/>
  <c r="E1878" i="14"/>
  <c r="L1877" i="14"/>
  <c r="K1877" i="14"/>
  <c r="F1877" i="14"/>
  <c r="E1877" i="14"/>
  <c r="L1876" i="14"/>
  <c r="K1876" i="14"/>
  <c r="F1876" i="14"/>
  <c r="E1876" i="14"/>
  <c r="L1875" i="14"/>
  <c r="K1875" i="14"/>
  <c r="F1875" i="14"/>
  <c r="E1875" i="14"/>
  <c r="L1874" i="14"/>
  <c r="K1874" i="14"/>
  <c r="F1874" i="14"/>
  <c r="E1874" i="14"/>
  <c r="L1873" i="14"/>
  <c r="K1873" i="14"/>
  <c r="F1873" i="14"/>
  <c r="E1873" i="14"/>
  <c r="F1872" i="14"/>
  <c r="E1872" i="14"/>
  <c r="F1871" i="14"/>
  <c r="E1871" i="14"/>
  <c r="F1870" i="14"/>
  <c r="E1870" i="14"/>
  <c r="F1869" i="14"/>
  <c r="E1869" i="14"/>
  <c r="F1868" i="14"/>
  <c r="E1868" i="14"/>
  <c r="L1860" i="14"/>
  <c r="K1860" i="14"/>
  <c r="L1859" i="14"/>
  <c r="K1859" i="14"/>
  <c r="L1858" i="14"/>
  <c r="K1858" i="14"/>
  <c r="L1857" i="14"/>
  <c r="K1857" i="14"/>
  <c r="F1857" i="14"/>
  <c r="E1857" i="14"/>
  <c r="L1856" i="14"/>
  <c r="K1856" i="14"/>
  <c r="F1856" i="14"/>
  <c r="E1856" i="14"/>
  <c r="L1855" i="14"/>
  <c r="K1855" i="14"/>
  <c r="F1855" i="14"/>
  <c r="E1855" i="14"/>
  <c r="L1854" i="14"/>
  <c r="K1854" i="14"/>
  <c r="F1854" i="14"/>
  <c r="E1854" i="14"/>
  <c r="L1853" i="14"/>
  <c r="K1853" i="14"/>
  <c r="F1853" i="14"/>
  <c r="E1853" i="14"/>
  <c r="K1852" i="14"/>
  <c r="F1852" i="14"/>
  <c r="E1852" i="14"/>
  <c r="F1851" i="14"/>
  <c r="E1851" i="14"/>
  <c r="J1850" i="14"/>
  <c r="K1851" i="14" s="1"/>
  <c r="L1850" i="14"/>
  <c r="F1850" i="14"/>
  <c r="E1850" i="14"/>
  <c r="F1849" i="14"/>
  <c r="E1849" i="14"/>
  <c r="J1848" i="14"/>
  <c r="K1848" i="14" s="1"/>
  <c r="F1848" i="14"/>
  <c r="E1848" i="14"/>
  <c r="K1847" i="14"/>
  <c r="F1847" i="14"/>
  <c r="E1847" i="14"/>
  <c r="L1846" i="14"/>
  <c r="K1846" i="14"/>
  <c r="F1846" i="14"/>
  <c r="E1846" i="14"/>
  <c r="L1845" i="14"/>
  <c r="K1845" i="14"/>
  <c r="F1845" i="14"/>
  <c r="E1845" i="14"/>
  <c r="L1844" i="14"/>
  <c r="K1844" i="14"/>
  <c r="F1844" i="14"/>
  <c r="E1844" i="14"/>
  <c r="L1843" i="14"/>
  <c r="K1843" i="14"/>
  <c r="F1843" i="14"/>
  <c r="E1843" i="14"/>
  <c r="L1842" i="14"/>
  <c r="K1842" i="14"/>
  <c r="F1842" i="14"/>
  <c r="E1842" i="14"/>
  <c r="F1841" i="14"/>
  <c r="E1841" i="14"/>
  <c r="F1840" i="14"/>
  <c r="E1840" i="14"/>
  <c r="F1839" i="14"/>
  <c r="E1839" i="14"/>
  <c r="F1838" i="14"/>
  <c r="E1838" i="14"/>
  <c r="F1837" i="14"/>
  <c r="E1837" i="14"/>
  <c r="L1829" i="14"/>
  <c r="K1829" i="14"/>
  <c r="L1828" i="14"/>
  <c r="K1828" i="14"/>
  <c r="L1827" i="14"/>
  <c r="K1827" i="14"/>
  <c r="L1826" i="14"/>
  <c r="K1826" i="14"/>
  <c r="F1826" i="14"/>
  <c r="E1826" i="14"/>
  <c r="L1825" i="14"/>
  <c r="K1825" i="14"/>
  <c r="F1825" i="14"/>
  <c r="E1825" i="14"/>
  <c r="L1824" i="14"/>
  <c r="K1824" i="14"/>
  <c r="F1824" i="14"/>
  <c r="E1824" i="14"/>
  <c r="L1823" i="14"/>
  <c r="K1823" i="14"/>
  <c r="F1823" i="14"/>
  <c r="E1823" i="14"/>
  <c r="L1822" i="14"/>
  <c r="K1822" i="14"/>
  <c r="F1822" i="14"/>
  <c r="E1822" i="14"/>
  <c r="K1821" i="14"/>
  <c r="F1821" i="14"/>
  <c r="E1821" i="14"/>
  <c r="F1820" i="14"/>
  <c r="E1820" i="14"/>
  <c r="J1819" i="14"/>
  <c r="K1819" i="14" s="1"/>
  <c r="L1819" i="14"/>
  <c r="F1819" i="14"/>
  <c r="E1819" i="14"/>
  <c r="F1818" i="14"/>
  <c r="E1818" i="14"/>
  <c r="J1817" i="14"/>
  <c r="K1818" i="14" s="1"/>
  <c r="F1817" i="14"/>
  <c r="E1817" i="14"/>
  <c r="K1816" i="14"/>
  <c r="F1816" i="14"/>
  <c r="E1816" i="14"/>
  <c r="L1815" i="14"/>
  <c r="K1815" i="14"/>
  <c r="F1815" i="14"/>
  <c r="E1815" i="14"/>
  <c r="L1814" i="14"/>
  <c r="K1814" i="14"/>
  <c r="F1814" i="14"/>
  <c r="E1814" i="14"/>
  <c r="L1813" i="14"/>
  <c r="K1813" i="14"/>
  <c r="F1813" i="14"/>
  <c r="E1813" i="14"/>
  <c r="L1812" i="14"/>
  <c r="K1812" i="14"/>
  <c r="F1812" i="14"/>
  <c r="E1812" i="14"/>
  <c r="F1811" i="14"/>
  <c r="E1811" i="14"/>
  <c r="F1810" i="14"/>
  <c r="E1810" i="14"/>
  <c r="F1809" i="14"/>
  <c r="E1809" i="14"/>
  <c r="F1808" i="14"/>
  <c r="E1808" i="14"/>
  <c r="F1807" i="14"/>
  <c r="E1807" i="14"/>
  <c r="F1806" i="14"/>
  <c r="E1806" i="14"/>
  <c r="E1795" i="14"/>
  <c r="F1795" i="14"/>
  <c r="L1798" i="14"/>
  <c r="K1798" i="14"/>
  <c r="L1797" i="14"/>
  <c r="K1797" i="14"/>
  <c r="L1796" i="14"/>
  <c r="K1796" i="14"/>
  <c r="L1795" i="14"/>
  <c r="K1795" i="14"/>
  <c r="L1794" i="14"/>
  <c r="K1794" i="14"/>
  <c r="F1794" i="14"/>
  <c r="E1794" i="14"/>
  <c r="L1793" i="14"/>
  <c r="K1793" i="14"/>
  <c r="F1793" i="14"/>
  <c r="E1793" i="14"/>
  <c r="L1792" i="14"/>
  <c r="K1792" i="14"/>
  <c r="F1792" i="14"/>
  <c r="E1792" i="14"/>
  <c r="L1791" i="14"/>
  <c r="K1791" i="14"/>
  <c r="F1791" i="14"/>
  <c r="E1791" i="14"/>
  <c r="K1790" i="14"/>
  <c r="F1790" i="14"/>
  <c r="E1790" i="14"/>
  <c r="F1789" i="14"/>
  <c r="E1789" i="14"/>
  <c r="J1788" i="14"/>
  <c r="K1788" i="14" s="1"/>
  <c r="F1788" i="14"/>
  <c r="E1788" i="14"/>
  <c r="F1787" i="14"/>
  <c r="E1787" i="14"/>
  <c r="J1786" i="14"/>
  <c r="K1786" i="14" s="1"/>
  <c r="F1786" i="14"/>
  <c r="E1786" i="14"/>
  <c r="K1785" i="14"/>
  <c r="F1785" i="14"/>
  <c r="E1785" i="14"/>
  <c r="L1784" i="14"/>
  <c r="K1784" i="14"/>
  <c r="F1784" i="14"/>
  <c r="E1784" i="14"/>
  <c r="L1783" i="14"/>
  <c r="K1783" i="14"/>
  <c r="F1783" i="14"/>
  <c r="E1783" i="14"/>
  <c r="L1782" i="14"/>
  <c r="K1782" i="14"/>
  <c r="F1782" i="14"/>
  <c r="E1782" i="14"/>
  <c r="L1781" i="14"/>
  <c r="K1781" i="14"/>
  <c r="F1781" i="14"/>
  <c r="E1781" i="14"/>
  <c r="L1780" i="14"/>
  <c r="K1780" i="14"/>
  <c r="F1780" i="14"/>
  <c r="E1780" i="14"/>
  <c r="F1779" i="14"/>
  <c r="E1779" i="14"/>
  <c r="F1778" i="14"/>
  <c r="E1778" i="14"/>
  <c r="F1777" i="14"/>
  <c r="E1777" i="14"/>
  <c r="F1776" i="14"/>
  <c r="E1776" i="14"/>
  <c r="F1775" i="14"/>
  <c r="E1775" i="14"/>
  <c r="L1767" i="14"/>
  <c r="K1767" i="14"/>
  <c r="L1766" i="14"/>
  <c r="K1766" i="14"/>
  <c r="L1765" i="14"/>
  <c r="K1765" i="14"/>
  <c r="L1764" i="14"/>
  <c r="K1764" i="14"/>
  <c r="L1763" i="14"/>
  <c r="K1763" i="14"/>
  <c r="F1763" i="14"/>
  <c r="E1763" i="14"/>
  <c r="L1762" i="14"/>
  <c r="K1762" i="14"/>
  <c r="F1762" i="14"/>
  <c r="E1762" i="14"/>
  <c r="L1761" i="14"/>
  <c r="K1761" i="14"/>
  <c r="F1761" i="14"/>
  <c r="E1761" i="14"/>
  <c r="L1760" i="14"/>
  <c r="K1760" i="14"/>
  <c r="F1760" i="14"/>
  <c r="E1760" i="14"/>
  <c r="K1759" i="14"/>
  <c r="F1759" i="14"/>
  <c r="E1759" i="14"/>
  <c r="F1758" i="14"/>
  <c r="E1758" i="14"/>
  <c r="K1758" i="14"/>
  <c r="L1757" i="14"/>
  <c r="F1757" i="14"/>
  <c r="E1757" i="14"/>
  <c r="F1756" i="14"/>
  <c r="E1756" i="14"/>
  <c r="K1755" i="14"/>
  <c r="F1755" i="14"/>
  <c r="E1755" i="14"/>
  <c r="K1754" i="14"/>
  <c r="F1754" i="14"/>
  <c r="E1754" i="14"/>
  <c r="L1753" i="14"/>
  <c r="K1753" i="14"/>
  <c r="F1753" i="14"/>
  <c r="E1753" i="14"/>
  <c r="L1752" i="14"/>
  <c r="K1752" i="14"/>
  <c r="F1752" i="14"/>
  <c r="E1752" i="14"/>
  <c r="L1751" i="14"/>
  <c r="K1751" i="14"/>
  <c r="F1751" i="14"/>
  <c r="E1751" i="14"/>
  <c r="L1750" i="14"/>
  <c r="K1750" i="14"/>
  <c r="F1750" i="14"/>
  <c r="E1750" i="14"/>
  <c r="F1749" i="14"/>
  <c r="E1749" i="14"/>
  <c r="F1748" i="14"/>
  <c r="E1748" i="14"/>
  <c r="F1747" i="14"/>
  <c r="E1747" i="14"/>
  <c r="F1746" i="14"/>
  <c r="E1746" i="14"/>
  <c r="F1745" i="14"/>
  <c r="E1745" i="14"/>
  <c r="F1744" i="14"/>
  <c r="E1744" i="14"/>
  <c r="K1737" i="14"/>
  <c r="L1737" i="14"/>
  <c r="K1738" i="14"/>
  <c r="L1738" i="14"/>
  <c r="K1719" i="14"/>
  <c r="L1719" i="14"/>
  <c r="E1735" i="14"/>
  <c r="F1735" i="14"/>
  <c r="L1736" i="14"/>
  <c r="K1736" i="14"/>
  <c r="L1735" i="14"/>
  <c r="K1735" i="14"/>
  <c r="L1734" i="14"/>
  <c r="K1734" i="14"/>
  <c r="F1734" i="14"/>
  <c r="E1734" i="14"/>
  <c r="L1733" i="14"/>
  <c r="K1733" i="14"/>
  <c r="F1733" i="14"/>
  <c r="E1733" i="14"/>
  <c r="L1732" i="14"/>
  <c r="K1732" i="14"/>
  <c r="F1732" i="14"/>
  <c r="E1732" i="14"/>
  <c r="L1731" i="14"/>
  <c r="K1731" i="14"/>
  <c r="F1731" i="14"/>
  <c r="E1731" i="14"/>
  <c r="L1730" i="14"/>
  <c r="K1730" i="14"/>
  <c r="F1730" i="14"/>
  <c r="E1730" i="14"/>
  <c r="K1729" i="14"/>
  <c r="F1729" i="14"/>
  <c r="E1729" i="14"/>
  <c r="F1728" i="14"/>
  <c r="E1728" i="14"/>
  <c r="L1727" i="14"/>
  <c r="F1727" i="14"/>
  <c r="E1727" i="14"/>
  <c r="F1726" i="14"/>
  <c r="E1726" i="14"/>
  <c r="K1725" i="14"/>
  <c r="F1725" i="14"/>
  <c r="E1725" i="14"/>
  <c r="K1724" i="14"/>
  <c r="F1724" i="14"/>
  <c r="E1724" i="14"/>
  <c r="L1723" i="14"/>
  <c r="K1723" i="14"/>
  <c r="F1723" i="14"/>
  <c r="E1723" i="14"/>
  <c r="L1722" i="14"/>
  <c r="K1722" i="14"/>
  <c r="F1722" i="14"/>
  <c r="E1722" i="14"/>
  <c r="L1721" i="14"/>
  <c r="K1721" i="14"/>
  <c r="F1721" i="14"/>
  <c r="E1721" i="14"/>
  <c r="L1720" i="14"/>
  <c r="K1720" i="14"/>
  <c r="F1720" i="14"/>
  <c r="E1720" i="14"/>
  <c r="F1719" i="14"/>
  <c r="E1719" i="14"/>
  <c r="F1718" i="14"/>
  <c r="E1718" i="14"/>
  <c r="F1717" i="14"/>
  <c r="E1717" i="14"/>
  <c r="F1716" i="14"/>
  <c r="E1716" i="14"/>
  <c r="F1715" i="14"/>
  <c r="E1715" i="14"/>
  <c r="F1714" i="14"/>
  <c r="E1714" i="14"/>
  <c r="L1705" i="14"/>
  <c r="K1705" i="14"/>
  <c r="L1704" i="14"/>
  <c r="K1704" i="14"/>
  <c r="L1703" i="14"/>
  <c r="K1703" i="14"/>
  <c r="F1703" i="14"/>
  <c r="E1703" i="14"/>
  <c r="L1702" i="14"/>
  <c r="K1702" i="14"/>
  <c r="F1702" i="14"/>
  <c r="E1702" i="14"/>
  <c r="L1701" i="14"/>
  <c r="K1701" i="14"/>
  <c r="F1701" i="14"/>
  <c r="E1701" i="14"/>
  <c r="L1700" i="14"/>
  <c r="K1700" i="14"/>
  <c r="F1700" i="14"/>
  <c r="E1700" i="14"/>
  <c r="L1699" i="14"/>
  <c r="K1699" i="14"/>
  <c r="F1699" i="14"/>
  <c r="E1699" i="14"/>
  <c r="K1698" i="14"/>
  <c r="F1698" i="14"/>
  <c r="E1698" i="14"/>
  <c r="F1697" i="14"/>
  <c r="E1697" i="14"/>
  <c r="G1697" i="14" s="1"/>
  <c r="K1696" i="14"/>
  <c r="F1696" i="14"/>
  <c r="E1696" i="14"/>
  <c r="F1695" i="14"/>
  <c r="E1695" i="14"/>
  <c r="F1694" i="14"/>
  <c r="E1694" i="14"/>
  <c r="K1693" i="14"/>
  <c r="F1693" i="14"/>
  <c r="E1693" i="14"/>
  <c r="L1692" i="14"/>
  <c r="K1692" i="14"/>
  <c r="F1692" i="14"/>
  <c r="E1692" i="14"/>
  <c r="L1691" i="14"/>
  <c r="K1691" i="14"/>
  <c r="F1691" i="14"/>
  <c r="E1691" i="14"/>
  <c r="L1690" i="14"/>
  <c r="K1690" i="14"/>
  <c r="F1690" i="14"/>
  <c r="E1690" i="14"/>
  <c r="L1689" i="14"/>
  <c r="K1689" i="14"/>
  <c r="F1689" i="14"/>
  <c r="E1689" i="14"/>
  <c r="F1688" i="14"/>
  <c r="E1688" i="14"/>
  <c r="F1687" i="14"/>
  <c r="E1687" i="14"/>
  <c r="F1686" i="14"/>
  <c r="E1686" i="14"/>
  <c r="F1685" i="14"/>
  <c r="E1685" i="14"/>
  <c r="F1684" i="14"/>
  <c r="E1684" i="14"/>
  <c r="F1683" i="14"/>
  <c r="E1683" i="14"/>
  <c r="K1676" i="14"/>
  <c r="L1676" i="14"/>
  <c r="E1673" i="14"/>
  <c r="F1673" i="14"/>
  <c r="L1675" i="14"/>
  <c r="K1675" i="14"/>
  <c r="L1674" i="14"/>
  <c r="K1674" i="14"/>
  <c r="L1673" i="14"/>
  <c r="K1673" i="14"/>
  <c r="L1672" i="14"/>
  <c r="K1672" i="14"/>
  <c r="F1672" i="14"/>
  <c r="E1672" i="14"/>
  <c r="L1671" i="14"/>
  <c r="K1671" i="14"/>
  <c r="F1671" i="14"/>
  <c r="E1671" i="14"/>
  <c r="L1670" i="14"/>
  <c r="K1670" i="14"/>
  <c r="F1670" i="14"/>
  <c r="E1670" i="14"/>
  <c r="L1669" i="14"/>
  <c r="K1669" i="14"/>
  <c r="F1669" i="14"/>
  <c r="E1669" i="14"/>
  <c r="K1668" i="14"/>
  <c r="F1668" i="14"/>
  <c r="E1668" i="14"/>
  <c r="F1667" i="14"/>
  <c r="E1667" i="14"/>
  <c r="F1666" i="14"/>
  <c r="E1666" i="14"/>
  <c r="F1665" i="14"/>
  <c r="E1665" i="14"/>
  <c r="F1664" i="14"/>
  <c r="E1664" i="14"/>
  <c r="K1663" i="14"/>
  <c r="F1663" i="14"/>
  <c r="E1663" i="14"/>
  <c r="L1662" i="14"/>
  <c r="K1662" i="14"/>
  <c r="F1662" i="14"/>
  <c r="E1662" i="14"/>
  <c r="L1661" i="14"/>
  <c r="K1661" i="14"/>
  <c r="F1661" i="14"/>
  <c r="E1661" i="14"/>
  <c r="L1660" i="14"/>
  <c r="K1660" i="14"/>
  <c r="F1660" i="14"/>
  <c r="E1660" i="14"/>
  <c r="L1659" i="14"/>
  <c r="K1659" i="14"/>
  <c r="F1659" i="14"/>
  <c r="E1659" i="14"/>
  <c r="L1658" i="14"/>
  <c r="K1658" i="14"/>
  <c r="F1658" i="14"/>
  <c r="E1658" i="14"/>
  <c r="F1657" i="14"/>
  <c r="E1657" i="14"/>
  <c r="F1656" i="14"/>
  <c r="E1656" i="14"/>
  <c r="F1655" i="14"/>
  <c r="E1655" i="14"/>
  <c r="F1654" i="14"/>
  <c r="E1654" i="14"/>
  <c r="F1653" i="14"/>
  <c r="E1653" i="14"/>
  <c r="L1644" i="14"/>
  <c r="K1644" i="14"/>
  <c r="L1643" i="14"/>
  <c r="K1643" i="14"/>
  <c r="L1642" i="14"/>
  <c r="K1642" i="14"/>
  <c r="L1641" i="14"/>
  <c r="K1641" i="14"/>
  <c r="F1641" i="14"/>
  <c r="E1641" i="14"/>
  <c r="G1641" i="14" s="1"/>
  <c r="L1640" i="14"/>
  <c r="K1640" i="14"/>
  <c r="F1640" i="14"/>
  <c r="E1640" i="14"/>
  <c r="G1640" i="14" s="1"/>
  <c r="L1639" i="14"/>
  <c r="K1639" i="14"/>
  <c r="F1639" i="14"/>
  <c r="E1639" i="14"/>
  <c r="L1638" i="14"/>
  <c r="K1638" i="14"/>
  <c r="F1638" i="14"/>
  <c r="E1638" i="14"/>
  <c r="K1637" i="14"/>
  <c r="F1637" i="14"/>
  <c r="E1637" i="14"/>
  <c r="F1636" i="14"/>
  <c r="E1636" i="14"/>
  <c r="J1635" i="14"/>
  <c r="K1636" i="14" s="1"/>
  <c r="F1635" i="14"/>
  <c r="E1635" i="14"/>
  <c r="F1634" i="14"/>
  <c r="E1634" i="14"/>
  <c r="J1633" i="14"/>
  <c r="K1633" i="14" s="1"/>
  <c r="F1633" i="14"/>
  <c r="E1633" i="14"/>
  <c r="K1632" i="14"/>
  <c r="F1632" i="14"/>
  <c r="E1632" i="14"/>
  <c r="L1631" i="14"/>
  <c r="K1631" i="14"/>
  <c r="F1631" i="14"/>
  <c r="E1631" i="14"/>
  <c r="L1630" i="14"/>
  <c r="K1630" i="14"/>
  <c r="F1630" i="14"/>
  <c r="E1630" i="14"/>
  <c r="L1629" i="14"/>
  <c r="K1629" i="14"/>
  <c r="F1629" i="14"/>
  <c r="E1629" i="14"/>
  <c r="L1628" i="14"/>
  <c r="K1628" i="14"/>
  <c r="F1628" i="14"/>
  <c r="E1628" i="14"/>
  <c r="L1627" i="14"/>
  <c r="K1627" i="14"/>
  <c r="F1627" i="14"/>
  <c r="E1627" i="14"/>
  <c r="F1626" i="14"/>
  <c r="E1626" i="14"/>
  <c r="F1625" i="14"/>
  <c r="E1625" i="14"/>
  <c r="F1624" i="14"/>
  <c r="E1624" i="14"/>
  <c r="F1623" i="14"/>
  <c r="E1623" i="14"/>
  <c r="F1622" i="14"/>
  <c r="E1622" i="14"/>
  <c r="L1613" i="14"/>
  <c r="K1613" i="14"/>
  <c r="L1612" i="14"/>
  <c r="K1612" i="14"/>
  <c r="L1611" i="14"/>
  <c r="K1611" i="14"/>
  <c r="L1610" i="14"/>
  <c r="K1610" i="14"/>
  <c r="F1610" i="14"/>
  <c r="E1610" i="14"/>
  <c r="L1609" i="14"/>
  <c r="K1609" i="14"/>
  <c r="F1609" i="14"/>
  <c r="E1609" i="14"/>
  <c r="L1608" i="14"/>
  <c r="K1608" i="14"/>
  <c r="F1608" i="14"/>
  <c r="E1608" i="14"/>
  <c r="L1607" i="14"/>
  <c r="K1607" i="14"/>
  <c r="F1607" i="14"/>
  <c r="E1607" i="14"/>
  <c r="K1606" i="14"/>
  <c r="F1606" i="14"/>
  <c r="E1606" i="14"/>
  <c r="F1605" i="14"/>
  <c r="E1605" i="14"/>
  <c r="K1604" i="14"/>
  <c r="F1604" i="14"/>
  <c r="E1604" i="14"/>
  <c r="F1603" i="14"/>
  <c r="E1603" i="14"/>
  <c r="K1603" i="14"/>
  <c r="F1602" i="14"/>
  <c r="E1602" i="14"/>
  <c r="K1601" i="14"/>
  <c r="F1601" i="14"/>
  <c r="E1601" i="14"/>
  <c r="L1600" i="14"/>
  <c r="K1600" i="14"/>
  <c r="F1600" i="14"/>
  <c r="E1600" i="14"/>
  <c r="L1599" i="14"/>
  <c r="K1599" i="14"/>
  <c r="F1599" i="14"/>
  <c r="E1599" i="14"/>
  <c r="L1598" i="14"/>
  <c r="K1598" i="14"/>
  <c r="F1598" i="14"/>
  <c r="E1598" i="14"/>
  <c r="L1597" i="14"/>
  <c r="K1597" i="14"/>
  <c r="F1597" i="14"/>
  <c r="E1597" i="14"/>
  <c r="F1596" i="14"/>
  <c r="E1596" i="14"/>
  <c r="F1595" i="14"/>
  <c r="E1595" i="14"/>
  <c r="F1594" i="14"/>
  <c r="E1594" i="14"/>
  <c r="F1593" i="14"/>
  <c r="E1593" i="14"/>
  <c r="F1592" i="14"/>
  <c r="E1592" i="14"/>
  <c r="F1591" i="14"/>
  <c r="E1591" i="14"/>
  <c r="L1583" i="14"/>
  <c r="K1583" i="14"/>
  <c r="L1582" i="14"/>
  <c r="K1582" i="14"/>
  <c r="F1582" i="14"/>
  <c r="E1582" i="14"/>
  <c r="L1581" i="14"/>
  <c r="K1581" i="14"/>
  <c r="F1581" i="14"/>
  <c r="E1581" i="14"/>
  <c r="L1580" i="14"/>
  <c r="K1580" i="14"/>
  <c r="F1580" i="14"/>
  <c r="E1580" i="14"/>
  <c r="L1579" i="14"/>
  <c r="K1579" i="14"/>
  <c r="F1579" i="14"/>
  <c r="E1579" i="14"/>
  <c r="L1578" i="14"/>
  <c r="K1578" i="14"/>
  <c r="F1578" i="14"/>
  <c r="E1578" i="14"/>
  <c r="L1577" i="14"/>
  <c r="K1577" i="14"/>
  <c r="F1577" i="14"/>
  <c r="E1577" i="14"/>
  <c r="L1576" i="14"/>
  <c r="K1576" i="14"/>
  <c r="F1576" i="14"/>
  <c r="E1576" i="14"/>
  <c r="K1575" i="14"/>
  <c r="F1575" i="14"/>
  <c r="E1575" i="14"/>
  <c r="F1574" i="14"/>
  <c r="E1574" i="14"/>
  <c r="J1573" i="14"/>
  <c r="K1573" i="14" s="1"/>
  <c r="F1573" i="14"/>
  <c r="E1573" i="14"/>
  <c r="F1572" i="14"/>
  <c r="E1572" i="14"/>
  <c r="J1571" i="14"/>
  <c r="K1572" i="14" s="1"/>
  <c r="F1571" i="14"/>
  <c r="E1571" i="14"/>
  <c r="K1570" i="14"/>
  <c r="F1570" i="14"/>
  <c r="E1570" i="14"/>
  <c r="L1569" i="14"/>
  <c r="K1569" i="14"/>
  <c r="F1569" i="14"/>
  <c r="E1569" i="14"/>
  <c r="L1568" i="14"/>
  <c r="K1568" i="14"/>
  <c r="F1568" i="14"/>
  <c r="E1568" i="14"/>
  <c r="L1567" i="14"/>
  <c r="K1567" i="14"/>
  <c r="F1567" i="14"/>
  <c r="E1567" i="14"/>
  <c r="L1566" i="14"/>
  <c r="K1566" i="14"/>
  <c r="F1566" i="14"/>
  <c r="E1566" i="14"/>
  <c r="L1565" i="14"/>
  <c r="K1565" i="14"/>
  <c r="F1565" i="14"/>
  <c r="E1565" i="14"/>
  <c r="F1564" i="14"/>
  <c r="E1564" i="14"/>
  <c r="F1563" i="14"/>
  <c r="E1563" i="14"/>
  <c r="F1562" i="14"/>
  <c r="E1562" i="14"/>
  <c r="F1561" i="14"/>
  <c r="E1561" i="14"/>
  <c r="F1560" i="14"/>
  <c r="E1560" i="14"/>
  <c r="K1553" i="14"/>
  <c r="L1553" i="14"/>
  <c r="L1552" i="14"/>
  <c r="K1552" i="14"/>
  <c r="F1552" i="14"/>
  <c r="E1552" i="14"/>
  <c r="L1551" i="14"/>
  <c r="K1551" i="14"/>
  <c r="F1551" i="14"/>
  <c r="E1551" i="14"/>
  <c r="L1550" i="14"/>
  <c r="K1550" i="14"/>
  <c r="F1550" i="14"/>
  <c r="E1550" i="14"/>
  <c r="L1549" i="14"/>
  <c r="K1549" i="14"/>
  <c r="F1549" i="14"/>
  <c r="E1549" i="14"/>
  <c r="L1548" i="14"/>
  <c r="K1548" i="14"/>
  <c r="F1548" i="14"/>
  <c r="E1548" i="14"/>
  <c r="L1547" i="14"/>
  <c r="K1547" i="14"/>
  <c r="F1547" i="14"/>
  <c r="E1547" i="14"/>
  <c r="L1546" i="14"/>
  <c r="K1546" i="14"/>
  <c r="F1546" i="14"/>
  <c r="E1546" i="14"/>
  <c r="L1545" i="14"/>
  <c r="K1545" i="14"/>
  <c r="F1545" i="14"/>
  <c r="E1545" i="14"/>
  <c r="K1544" i="14"/>
  <c r="F1544" i="14"/>
  <c r="E1544" i="14"/>
  <c r="F1543" i="14"/>
  <c r="E1543" i="14"/>
  <c r="J1542" i="14"/>
  <c r="K1543" i="14" s="1"/>
  <c r="F1542" i="14"/>
  <c r="E1542" i="14"/>
  <c r="F1541" i="14"/>
  <c r="E1541" i="14"/>
  <c r="J1540" i="14"/>
  <c r="K1540" i="14" s="1"/>
  <c r="F1540" i="14"/>
  <c r="E1540" i="14"/>
  <c r="K1539" i="14"/>
  <c r="F1539" i="14"/>
  <c r="E1539" i="14"/>
  <c r="L1538" i="14"/>
  <c r="K1538" i="14"/>
  <c r="F1538" i="14"/>
  <c r="E1538" i="14"/>
  <c r="L1537" i="14"/>
  <c r="K1537" i="14"/>
  <c r="F1537" i="14"/>
  <c r="E1537" i="14"/>
  <c r="L1536" i="14"/>
  <c r="K1536" i="14"/>
  <c r="F1536" i="14"/>
  <c r="E1536" i="14"/>
  <c r="L1535" i="14"/>
  <c r="K1535" i="14"/>
  <c r="F1535" i="14"/>
  <c r="E1535" i="14"/>
  <c r="L1534" i="14"/>
  <c r="K1534" i="14"/>
  <c r="F1534" i="14"/>
  <c r="E1534" i="14"/>
  <c r="F1533" i="14"/>
  <c r="E1533" i="14"/>
  <c r="F1532" i="14"/>
  <c r="E1532" i="14"/>
  <c r="F1531" i="14"/>
  <c r="E1531" i="14"/>
  <c r="F1530" i="14"/>
  <c r="E1530" i="14"/>
  <c r="F1529" i="14"/>
  <c r="E1529" i="14"/>
  <c r="L1521" i="14"/>
  <c r="K1521" i="14"/>
  <c r="F1521" i="14"/>
  <c r="E1521" i="14"/>
  <c r="L1520" i="14"/>
  <c r="K1520" i="14"/>
  <c r="F1520" i="14"/>
  <c r="E1520" i="14"/>
  <c r="L1519" i="14"/>
  <c r="K1519" i="14"/>
  <c r="F1519" i="14"/>
  <c r="E1519" i="14"/>
  <c r="L1518" i="14"/>
  <c r="K1518" i="14"/>
  <c r="F1518" i="14"/>
  <c r="E1518" i="14"/>
  <c r="L1517" i="14"/>
  <c r="K1517" i="14"/>
  <c r="F1517" i="14"/>
  <c r="E1517" i="14"/>
  <c r="L1516" i="14"/>
  <c r="K1516" i="14"/>
  <c r="F1516" i="14"/>
  <c r="E1516" i="14"/>
  <c r="L1515" i="14"/>
  <c r="K1515" i="14"/>
  <c r="F1515" i="14"/>
  <c r="E1515" i="14"/>
  <c r="L1514" i="14"/>
  <c r="K1514" i="14"/>
  <c r="F1514" i="14"/>
  <c r="E1514" i="14"/>
  <c r="K1513" i="14"/>
  <c r="F1513" i="14"/>
  <c r="E1513" i="14"/>
  <c r="F1512" i="14"/>
  <c r="E1512" i="14"/>
  <c r="J1511" i="14"/>
  <c r="K1511" i="14" s="1"/>
  <c r="L1511" i="14"/>
  <c r="F1511" i="14"/>
  <c r="E1511" i="14"/>
  <c r="F1510" i="14"/>
  <c r="E1510" i="14"/>
  <c r="J1509" i="14"/>
  <c r="K1510" i="14" s="1"/>
  <c r="L1510" i="14"/>
  <c r="F1509" i="14"/>
  <c r="E1509" i="14"/>
  <c r="K1508" i="14"/>
  <c r="F1508" i="14"/>
  <c r="E1508" i="14"/>
  <c r="L1507" i="14"/>
  <c r="K1507" i="14"/>
  <c r="F1507" i="14"/>
  <c r="E1507" i="14"/>
  <c r="L1506" i="14"/>
  <c r="K1506" i="14"/>
  <c r="F1506" i="14"/>
  <c r="E1506" i="14"/>
  <c r="L1505" i="14"/>
  <c r="K1505" i="14"/>
  <c r="F1505" i="14"/>
  <c r="E1505" i="14"/>
  <c r="L1504" i="14"/>
  <c r="K1504" i="14"/>
  <c r="F1504" i="14"/>
  <c r="E1504" i="14"/>
  <c r="L1503" i="14"/>
  <c r="K1503" i="14"/>
  <c r="F1503" i="14"/>
  <c r="E1503" i="14"/>
  <c r="L1502" i="14"/>
  <c r="K1502" i="14"/>
  <c r="F1502" i="14"/>
  <c r="E1502" i="14"/>
  <c r="L1501" i="14"/>
  <c r="K1501" i="14"/>
  <c r="F1501" i="14"/>
  <c r="E1501" i="14"/>
  <c r="F1500" i="14"/>
  <c r="E1500" i="14"/>
  <c r="F1499" i="14"/>
  <c r="E1499" i="14"/>
  <c r="F1498" i="14"/>
  <c r="E1498" i="14"/>
  <c r="P1496" i="14"/>
  <c r="L1491" i="14"/>
  <c r="K1491" i="14"/>
  <c r="L1490" i="14"/>
  <c r="K1490" i="14"/>
  <c r="F1490" i="14"/>
  <c r="E1490" i="14"/>
  <c r="L1489" i="14"/>
  <c r="K1489" i="14"/>
  <c r="F1489" i="14"/>
  <c r="E1489" i="14"/>
  <c r="L1488" i="14"/>
  <c r="K1488" i="14"/>
  <c r="F1488" i="14"/>
  <c r="E1488" i="14"/>
  <c r="L1487" i="14"/>
  <c r="K1487" i="14"/>
  <c r="F1487" i="14"/>
  <c r="E1487" i="14"/>
  <c r="L1486" i="14"/>
  <c r="K1486" i="14"/>
  <c r="F1486" i="14"/>
  <c r="E1486" i="14"/>
  <c r="L1485" i="14"/>
  <c r="K1485" i="14"/>
  <c r="F1485" i="14"/>
  <c r="E1485" i="14"/>
  <c r="L1484" i="14"/>
  <c r="K1484" i="14"/>
  <c r="F1484" i="14"/>
  <c r="E1484" i="14"/>
  <c r="L1483" i="14"/>
  <c r="K1483" i="14"/>
  <c r="F1483" i="14"/>
  <c r="E1483" i="14"/>
  <c r="K1482" i="14"/>
  <c r="F1482" i="14"/>
  <c r="E1482" i="14"/>
  <c r="F1481" i="14"/>
  <c r="E1481" i="14"/>
  <c r="J1480" i="14"/>
  <c r="K1481" i="14" s="1"/>
  <c r="L1480" i="14"/>
  <c r="F1480" i="14"/>
  <c r="E1480" i="14"/>
  <c r="F1479" i="14"/>
  <c r="E1479" i="14"/>
  <c r="J1478" i="14"/>
  <c r="K1479" i="14" s="1"/>
  <c r="L1479" i="14"/>
  <c r="F1478" i="14"/>
  <c r="E1478" i="14"/>
  <c r="K1477" i="14"/>
  <c r="F1477" i="14"/>
  <c r="E1477" i="14"/>
  <c r="L1476" i="14"/>
  <c r="K1476" i="14"/>
  <c r="F1476" i="14"/>
  <c r="E1476" i="14"/>
  <c r="L1475" i="14"/>
  <c r="K1475" i="14"/>
  <c r="F1475" i="14"/>
  <c r="E1475" i="14"/>
  <c r="L1474" i="14"/>
  <c r="K1474" i="14"/>
  <c r="F1474" i="14"/>
  <c r="E1474" i="14"/>
  <c r="L1473" i="14"/>
  <c r="K1473" i="14"/>
  <c r="F1473" i="14"/>
  <c r="E1473" i="14"/>
  <c r="L1472" i="14"/>
  <c r="K1472" i="14"/>
  <c r="F1472" i="14"/>
  <c r="E1472" i="14"/>
  <c r="L1471" i="14"/>
  <c r="K1471" i="14"/>
  <c r="F1471" i="14"/>
  <c r="E1471" i="14"/>
  <c r="F1470" i="14"/>
  <c r="E1470" i="14"/>
  <c r="F1469" i="14"/>
  <c r="E1469" i="14"/>
  <c r="F1468" i="14"/>
  <c r="E1468" i="14"/>
  <c r="F1467" i="14"/>
  <c r="E1467" i="14"/>
  <c r="E1459" i="14"/>
  <c r="F1459" i="14"/>
  <c r="L1459" i="14"/>
  <c r="K1459" i="14"/>
  <c r="L1458" i="14"/>
  <c r="K1458" i="14"/>
  <c r="F1458" i="14"/>
  <c r="E1458" i="14"/>
  <c r="L1457" i="14"/>
  <c r="K1457" i="14"/>
  <c r="F1457" i="14"/>
  <c r="E1457" i="14"/>
  <c r="L1456" i="14"/>
  <c r="K1456" i="14"/>
  <c r="F1456" i="14"/>
  <c r="E1456" i="14"/>
  <c r="L1455" i="14"/>
  <c r="K1455" i="14"/>
  <c r="F1455" i="14"/>
  <c r="E1455" i="14"/>
  <c r="L1454" i="14"/>
  <c r="K1454" i="14"/>
  <c r="F1454" i="14"/>
  <c r="E1454" i="14"/>
  <c r="L1453" i="14"/>
  <c r="K1453" i="14"/>
  <c r="F1453" i="14"/>
  <c r="E1453" i="14"/>
  <c r="L1452" i="14"/>
  <c r="K1452" i="14"/>
  <c r="F1452" i="14"/>
  <c r="E1452" i="14"/>
  <c r="K1451" i="14"/>
  <c r="F1451" i="14"/>
  <c r="E1451" i="14"/>
  <c r="F1450" i="14"/>
  <c r="E1450" i="14"/>
  <c r="J1449" i="14"/>
  <c r="K1450" i="14" s="1"/>
  <c r="F1449" i="14"/>
  <c r="E1449" i="14"/>
  <c r="F1448" i="14"/>
  <c r="E1448" i="14"/>
  <c r="J1447" i="14"/>
  <c r="K1448" i="14" s="1"/>
  <c r="F1447" i="14"/>
  <c r="E1447" i="14"/>
  <c r="K1446" i="14"/>
  <c r="F1446" i="14"/>
  <c r="E1446" i="14"/>
  <c r="L1445" i="14"/>
  <c r="K1445" i="14"/>
  <c r="F1445" i="14"/>
  <c r="E1445" i="14"/>
  <c r="L1444" i="14"/>
  <c r="K1444" i="14"/>
  <c r="F1444" i="14"/>
  <c r="E1444" i="14"/>
  <c r="L1443" i="14"/>
  <c r="K1443" i="14"/>
  <c r="F1443" i="14"/>
  <c r="E1443" i="14"/>
  <c r="L1442" i="14"/>
  <c r="K1442" i="14"/>
  <c r="F1442" i="14"/>
  <c r="E1442" i="14"/>
  <c r="L1441" i="14"/>
  <c r="K1441" i="14"/>
  <c r="F1441" i="14"/>
  <c r="E1441" i="14"/>
  <c r="L1440" i="14"/>
  <c r="K1440" i="14"/>
  <c r="F1440" i="14"/>
  <c r="E1440" i="14"/>
  <c r="F1439" i="14"/>
  <c r="E1439" i="14"/>
  <c r="F1438" i="14"/>
  <c r="E1438" i="14"/>
  <c r="F1437" i="14"/>
  <c r="E1437" i="14"/>
  <c r="F1436" i="14"/>
  <c r="E1436" i="14"/>
  <c r="K1429" i="14"/>
  <c r="L1429" i="14"/>
  <c r="L1428" i="14"/>
  <c r="K1428" i="14"/>
  <c r="L1427" i="14"/>
  <c r="K1427" i="14"/>
  <c r="F1427" i="14"/>
  <c r="E1427" i="14"/>
  <c r="L1426" i="14"/>
  <c r="K1426" i="14"/>
  <c r="F1426" i="14"/>
  <c r="E1426" i="14"/>
  <c r="L1425" i="14"/>
  <c r="K1425" i="14"/>
  <c r="F1425" i="14"/>
  <c r="E1425" i="14"/>
  <c r="L1424" i="14"/>
  <c r="K1424" i="14"/>
  <c r="F1424" i="14"/>
  <c r="E1424" i="14"/>
  <c r="L1423" i="14"/>
  <c r="K1423" i="14"/>
  <c r="F1423" i="14"/>
  <c r="E1423" i="14"/>
  <c r="L1422" i="14"/>
  <c r="K1422" i="14"/>
  <c r="F1422" i="14"/>
  <c r="E1422" i="14"/>
  <c r="L1421" i="14"/>
  <c r="K1421" i="14"/>
  <c r="F1421" i="14"/>
  <c r="E1421" i="14"/>
  <c r="K1420" i="14"/>
  <c r="F1420" i="14"/>
  <c r="E1420" i="14"/>
  <c r="F1419" i="14"/>
  <c r="E1419" i="14"/>
  <c r="J1418" i="14"/>
  <c r="K1418" i="14" s="1"/>
  <c r="L1418" i="14"/>
  <c r="F1418" i="14"/>
  <c r="E1418" i="14"/>
  <c r="F1417" i="14"/>
  <c r="E1417" i="14"/>
  <c r="J1416" i="14"/>
  <c r="K1416" i="14" s="1"/>
  <c r="F1416" i="14"/>
  <c r="E1416" i="14"/>
  <c r="K1415" i="14"/>
  <c r="F1415" i="14"/>
  <c r="E1415" i="14"/>
  <c r="L1414" i="14"/>
  <c r="K1414" i="14"/>
  <c r="F1414" i="14"/>
  <c r="E1414" i="14"/>
  <c r="L1413" i="14"/>
  <c r="K1413" i="14"/>
  <c r="F1413" i="14"/>
  <c r="E1413" i="14"/>
  <c r="L1412" i="14"/>
  <c r="K1412" i="14"/>
  <c r="F1412" i="14"/>
  <c r="E1412" i="14"/>
  <c r="L1411" i="14"/>
  <c r="K1411" i="14"/>
  <c r="F1411" i="14"/>
  <c r="E1411" i="14"/>
  <c r="L1410" i="14"/>
  <c r="K1410" i="14"/>
  <c r="F1410" i="14"/>
  <c r="E1410" i="14"/>
  <c r="L1409" i="14"/>
  <c r="K1409" i="14"/>
  <c r="F1409" i="14"/>
  <c r="E1409" i="14"/>
  <c r="L1408" i="14"/>
  <c r="K1408" i="14"/>
  <c r="F1408" i="14"/>
  <c r="E1408" i="14"/>
  <c r="F1407" i="14"/>
  <c r="E1407" i="14"/>
  <c r="F1406" i="14"/>
  <c r="E1406" i="14"/>
  <c r="F1405" i="14"/>
  <c r="E1405" i="14"/>
  <c r="L1398" i="14"/>
  <c r="K1398" i="14"/>
  <c r="F1398" i="14"/>
  <c r="E1398" i="14"/>
  <c r="L1397" i="14"/>
  <c r="K1397" i="14"/>
  <c r="F1397" i="14"/>
  <c r="E1397" i="14"/>
  <c r="L1396" i="14"/>
  <c r="K1396" i="14"/>
  <c r="F1396" i="14"/>
  <c r="E1396" i="14"/>
  <c r="L1395" i="14"/>
  <c r="K1395" i="14"/>
  <c r="F1395" i="14"/>
  <c r="E1395" i="14"/>
  <c r="L1394" i="14"/>
  <c r="K1394" i="14"/>
  <c r="F1394" i="14"/>
  <c r="E1394" i="14"/>
  <c r="L1393" i="14"/>
  <c r="K1393" i="14"/>
  <c r="F1393" i="14"/>
  <c r="E1393" i="14"/>
  <c r="L1392" i="14"/>
  <c r="K1392" i="14"/>
  <c r="F1392" i="14"/>
  <c r="E1392" i="14"/>
  <c r="L1391" i="14"/>
  <c r="K1391" i="14"/>
  <c r="F1391" i="14"/>
  <c r="E1391" i="14"/>
  <c r="K1390" i="14"/>
  <c r="F1390" i="14"/>
  <c r="E1390" i="14"/>
  <c r="F1389" i="14"/>
  <c r="E1389" i="14"/>
  <c r="J1388" i="14"/>
  <c r="L1388" i="14"/>
  <c r="F1388" i="14"/>
  <c r="E1388" i="14"/>
  <c r="F1387" i="14"/>
  <c r="E1387" i="14"/>
  <c r="J1386" i="14"/>
  <c r="K1387" i="14" s="1"/>
  <c r="L1387" i="14"/>
  <c r="F1386" i="14"/>
  <c r="E1386" i="14"/>
  <c r="K1385" i="14"/>
  <c r="F1385" i="14"/>
  <c r="E1385" i="14"/>
  <c r="L1384" i="14"/>
  <c r="K1384" i="14"/>
  <c r="F1384" i="14"/>
  <c r="E1384" i="14"/>
  <c r="L1383" i="14"/>
  <c r="K1383" i="14"/>
  <c r="F1383" i="14"/>
  <c r="E1383" i="14"/>
  <c r="L1382" i="14"/>
  <c r="K1382" i="14"/>
  <c r="F1382" i="14"/>
  <c r="E1382" i="14"/>
  <c r="L1381" i="14"/>
  <c r="K1381" i="14"/>
  <c r="F1381" i="14"/>
  <c r="E1381" i="14"/>
  <c r="L1380" i="14"/>
  <c r="K1380" i="14"/>
  <c r="F1380" i="14"/>
  <c r="E1380" i="14"/>
  <c r="L1379" i="14"/>
  <c r="K1379" i="14"/>
  <c r="F1379" i="14"/>
  <c r="E1379" i="14"/>
  <c r="F1378" i="14"/>
  <c r="E1378" i="14"/>
  <c r="F1377" i="14"/>
  <c r="E1377" i="14"/>
  <c r="F1376" i="14"/>
  <c r="E1376" i="14"/>
  <c r="F1375" i="14"/>
  <c r="E1375" i="14"/>
  <c r="K1345" i="14"/>
  <c r="L1345" i="14"/>
  <c r="K1346" i="14"/>
  <c r="L1346" i="14"/>
  <c r="E1368" i="14"/>
  <c r="F1368" i="14"/>
  <c r="F1367" i="14"/>
  <c r="E1367" i="14"/>
  <c r="L1366" i="14"/>
  <c r="K1366" i="14"/>
  <c r="F1366" i="14"/>
  <c r="E1366" i="14"/>
  <c r="L1365" i="14"/>
  <c r="K1365" i="14"/>
  <c r="F1365" i="14"/>
  <c r="E1365" i="14"/>
  <c r="L1364" i="14"/>
  <c r="K1364" i="14"/>
  <c r="F1364" i="14"/>
  <c r="E1364" i="14"/>
  <c r="L1363" i="14"/>
  <c r="K1363" i="14"/>
  <c r="F1363" i="14"/>
  <c r="E1363" i="14"/>
  <c r="L1362" i="14"/>
  <c r="K1362" i="14"/>
  <c r="F1362" i="14"/>
  <c r="E1362" i="14"/>
  <c r="L1361" i="14"/>
  <c r="K1361" i="14"/>
  <c r="F1361" i="14"/>
  <c r="E1361" i="14"/>
  <c r="L1360" i="14"/>
  <c r="K1360" i="14"/>
  <c r="F1360" i="14"/>
  <c r="E1360" i="14"/>
  <c r="K1359" i="14"/>
  <c r="F1359" i="14"/>
  <c r="E1359" i="14"/>
  <c r="F1358" i="14"/>
  <c r="E1358" i="14"/>
  <c r="J1357" i="14"/>
  <c r="K1357" i="14" s="1"/>
  <c r="L1357" i="14"/>
  <c r="F1357" i="14"/>
  <c r="E1357" i="14"/>
  <c r="G1357" i="14" s="1"/>
  <c r="F1356" i="14"/>
  <c r="E1356" i="14"/>
  <c r="J1355" i="14"/>
  <c r="K1355" i="14" s="1"/>
  <c r="F1355" i="14"/>
  <c r="E1355" i="14"/>
  <c r="G1355" i="14" s="1"/>
  <c r="K1354" i="14"/>
  <c r="F1354" i="14"/>
  <c r="E1354" i="14"/>
  <c r="L1353" i="14"/>
  <c r="K1353" i="14"/>
  <c r="F1353" i="14"/>
  <c r="E1353" i="14"/>
  <c r="L1352" i="14"/>
  <c r="K1352" i="14"/>
  <c r="F1352" i="14"/>
  <c r="E1352" i="14"/>
  <c r="L1351" i="14"/>
  <c r="K1351" i="14"/>
  <c r="F1351" i="14"/>
  <c r="E1351" i="14"/>
  <c r="L1350" i="14"/>
  <c r="K1350" i="14"/>
  <c r="F1350" i="14"/>
  <c r="E1350" i="14"/>
  <c r="L1349" i="14"/>
  <c r="K1349" i="14"/>
  <c r="F1349" i="14"/>
  <c r="E1349" i="14"/>
  <c r="L1348" i="14"/>
  <c r="K1348" i="14"/>
  <c r="F1348" i="14"/>
  <c r="E1348" i="14"/>
  <c r="L1347" i="14"/>
  <c r="K1347" i="14"/>
  <c r="F1347" i="14"/>
  <c r="E1347" i="14"/>
  <c r="F1346" i="14"/>
  <c r="E1346" i="14"/>
  <c r="F1345" i="14"/>
  <c r="E1345" i="14"/>
  <c r="F1344" i="14"/>
  <c r="E1344" i="14"/>
  <c r="K1317" i="14"/>
  <c r="L1317" i="14"/>
  <c r="K1318" i="14"/>
  <c r="L1318" i="14"/>
  <c r="K1319" i="14"/>
  <c r="L1319" i="14"/>
  <c r="K1330" i="14"/>
  <c r="L1330" i="14"/>
  <c r="K1331" i="14"/>
  <c r="L1331" i="14"/>
  <c r="K1332" i="14"/>
  <c r="L1332" i="14"/>
  <c r="K1333" i="14"/>
  <c r="L1333" i="14"/>
  <c r="K1334" i="14"/>
  <c r="L1334" i="14"/>
  <c r="K1335" i="14"/>
  <c r="L1335" i="14"/>
  <c r="L1325" i="14"/>
  <c r="E1329" i="14"/>
  <c r="F1329" i="14"/>
  <c r="E1330" i="14"/>
  <c r="F1330" i="14"/>
  <c r="E1331" i="14"/>
  <c r="F1331" i="14"/>
  <c r="E1332" i="14"/>
  <c r="F1332" i="14"/>
  <c r="E1333" i="14"/>
  <c r="F1333" i="14"/>
  <c r="E1334" i="14"/>
  <c r="F1334" i="14"/>
  <c r="E1335" i="14"/>
  <c r="F1335" i="14"/>
  <c r="E1336" i="14"/>
  <c r="F1336" i="14"/>
  <c r="L1329" i="14"/>
  <c r="K1329" i="14"/>
  <c r="K1328" i="14"/>
  <c r="F1328" i="14"/>
  <c r="E1328" i="14"/>
  <c r="F1327" i="14"/>
  <c r="E1327" i="14"/>
  <c r="J1326" i="14"/>
  <c r="K1326" i="14" s="1"/>
  <c r="L1326" i="14"/>
  <c r="F1326" i="14"/>
  <c r="E1326" i="14"/>
  <c r="F1325" i="14"/>
  <c r="E1325" i="14"/>
  <c r="J1324" i="14"/>
  <c r="I1323" i="14" s="1"/>
  <c r="F1324" i="14"/>
  <c r="E1324" i="14"/>
  <c r="K1323" i="14"/>
  <c r="F1323" i="14"/>
  <c r="E1323" i="14"/>
  <c r="L1322" i="14"/>
  <c r="K1322" i="14"/>
  <c r="F1322" i="14"/>
  <c r="E1322" i="14"/>
  <c r="L1321" i="14"/>
  <c r="K1321" i="14"/>
  <c r="F1321" i="14"/>
  <c r="E1321" i="14"/>
  <c r="L1320" i="14"/>
  <c r="K1320" i="14"/>
  <c r="F1320" i="14"/>
  <c r="E1320" i="14"/>
  <c r="F1319" i="14"/>
  <c r="E1319" i="14"/>
  <c r="F1318" i="14"/>
  <c r="E1318" i="14"/>
  <c r="F1317" i="14"/>
  <c r="E1317" i="14"/>
  <c r="F1316" i="14"/>
  <c r="E1316" i="14"/>
  <c r="F1315" i="14"/>
  <c r="E1315" i="14"/>
  <c r="F1314" i="14"/>
  <c r="E1314" i="14"/>
  <c r="F1313" i="14"/>
  <c r="E1313" i="14"/>
  <c r="L1300" i="14"/>
  <c r="K1302" i="14"/>
  <c r="F1302" i="14"/>
  <c r="E1302" i="14"/>
  <c r="F1301" i="14"/>
  <c r="E1301" i="14"/>
  <c r="J1300" i="14"/>
  <c r="K1301" i="14" s="1"/>
  <c r="F1300" i="14"/>
  <c r="E1300" i="14"/>
  <c r="F1299" i="14"/>
  <c r="E1299" i="14"/>
  <c r="J1298" i="14"/>
  <c r="K1298" i="14" s="1"/>
  <c r="F1298" i="14"/>
  <c r="E1298" i="14"/>
  <c r="K1297" i="14"/>
  <c r="F1297" i="14"/>
  <c r="E1297" i="14"/>
  <c r="F1296" i="14"/>
  <c r="E1296" i="14"/>
  <c r="F1295" i="14"/>
  <c r="E1295" i="14"/>
  <c r="F1294" i="14"/>
  <c r="E1294" i="14"/>
  <c r="F1293" i="14"/>
  <c r="E1293" i="14"/>
  <c r="F1292" i="14"/>
  <c r="E1292" i="14"/>
  <c r="F1291" i="14"/>
  <c r="E1291" i="14"/>
  <c r="F1290" i="14"/>
  <c r="E1290" i="14"/>
  <c r="F1289" i="14"/>
  <c r="E1289" i="14"/>
  <c r="F1288" i="14"/>
  <c r="E1288" i="14"/>
  <c r="F1287" i="14"/>
  <c r="E1287" i="14"/>
  <c r="E1270" i="14"/>
  <c r="F1270" i="14"/>
  <c r="E1271" i="14"/>
  <c r="F1271" i="14"/>
  <c r="E1272" i="14"/>
  <c r="F1272" i="14"/>
  <c r="K1271" i="14"/>
  <c r="J1269" i="14"/>
  <c r="K1270" i="14" s="1"/>
  <c r="L1269" i="14"/>
  <c r="F1269" i="14"/>
  <c r="E1269" i="14"/>
  <c r="F1268" i="14"/>
  <c r="E1268" i="14"/>
  <c r="J1267" i="14"/>
  <c r="K1268" i="14" s="1"/>
  <c r="F1267" i="14"/>
  <c r="E1267" i="14"/>
  <c r="K1266" i="14"/>
  <c r="F1266" i="14"/>
  <c r="E1266" i="14"/>
  <c r="L1265" i="14"/>
  <c r="K1265" i="14"/>
  <c r="F1265" i="14"/>
  <c r="E1265" i="14"/>
  <c r="L1264" i="14"/>
  <c r="K1264" i="14"/>
  <c r="F1264" i="14"/>
  <c r="E1264" i="14"/>
  <c r="F1263" i="14"/>
  <c r="E1263" i="14"/>
  <c r="F1262" i="14"/>
  <c r="E1262" i="14"/>
  <c r="F1261" i="14"/>
  <c r="E1261" i="14"/>
  <c r="F1260" i="14"/>
  <c r="E1260" i="14"/>
  <c r="F1259" i="14"/>
  <c r="E1259" i="14"/>
  <c r="F1258" i="14"/>
  <c r="E1258" i="14"/>
  <c r="F1257" i="14"/>
  <c r="E1257" i="14"/>
  <c r="F1256" i="14"/>
  <c r="E1256" i="14"/>
  <c r="L1238" i="14"/>
  <c r="L1237" i="14"/>
  <c r="K1240" i="14"/>
  <c r="J1238" i="14"/>
  <c r="K1238" i="14" s="1"/>
  <c r="F1238" i="14"/>
  <c r="E1238" i="14"/>
  <c r="F1237" i="14"/>
  <c r="E1237" i="14"/>
  <c r="J1236" i="14"/>
  <c r="K1237" i="14" s="1"/>
  <c r="F1236" i="14"/>
  <c r="E1236" i="14"/>
  <c r="K1235" i="14"/>
  <c r="F1235" i="14"/>
  <c r="E1235" i="14"/>
  <c r="F1234" i="14"/>
  <c r="E1234" i="14"/>
  <c r="F1233" i="14"/>
  <c r="E1233" i="14"/>
  <c r="F1232" i="14"/>
  <c r="E1232" i="14"/>
  <c r="F1231" i="14"/>
  <c r="E1231" i="14"/>
  <c r="F1230" i="14"/>
  <c r="E1230" i="14"/>
  <c r="F1229" i="14"/>
  <c r="E1229" i="14"/>
  <c r="F1228" i="14"/>
  <c r="E1228" i="14"/>
  <c r="F1227" i="14"/>
  <c r="E1227" i="14"/>
  <c r="F1226" i="14"/>
  <c r="E1226" i="14"/>
  <c r="F1225" i="14"/>
  <c r="E1225" i="14"/>
  <c r="L1208" i="14"/>
  <c r="L1213" i="14"/>
  <c r="K1213" i="14"/>
  <c r="L1212" i="14"/>
  <c r="K1212" i="14"/>
  <c r="F1212" i="14"/>
  <c r="E1212" i="14"/>
  <c r="L1211" i="14"/>
  <c r="K1211" i="14"/>
  <c r="F1211" i="14"/>
  <c r="E1211" i="14"/>
  <c r="K1210" i="14"/>
  <c r="F1210" i="14"/>
  <c r="E1210" i="14"/>
  <c r="F1209" i="14"/>
  <c r="E1209" i="14"/>
  <c r="J1208" i="14"/>
  <c r="K1208" i="14" s="1"/>
  <c r="F1208" i="14"/>
  <c r="E1208" i="14"/>
  <c r="F1207" i="14"/>
  <c r="E1207" i="14"/>
  <c r="J1206" i="14"/>
  <c r="K1207" i="14" s="1"/>
  <c r="L1207" i="14"/>
  <c r="F1206" i="14"/>
  <c r="E1206" i="14"/>
  <c r="K1205" i="14"/>
  <c r="F1205" i="14"/>
  <c r="E1205" i="14"/>
  <c r="F1204" i="14"/>
  <c r="E1204" i="14"/>
  <c r="F1203" i="14"/>
  <c r="E1203" i="14"/>
  <c r="F1202" i="14"/>
  <c r="E1202" i="14"/>
  <c r="F1201" i="14"/>
  <c r="E1201" i="14"/>
  <c r="F1200" i="14"/>
  <c r="E1200" i="14"/>
  <c r="F1199" i="14"/>
  <c r="E1199" i="14"/>
  <c r="F1198" i="14"/>
  <c r="E1198" i="14"/>
  <c r="F1197" i="14"/>
  <c r="E1197" i="14"/>
  <c r="F1196" i="14"/>
  <c r="E1196" i="14"/>
  <c r="F1195" i="14"/>
  <c r="E1195" i="14"/>
  <c r="L1176" i="14"/>
  <c r="F1183" i="14"/>
  <c r="E1183" i="14"/>
  <c r="F1182" i="14"/>
  <c r="E1182" i="14"/>
  <c r="F1181" i="14"/>
  <c r="E1181" i="14"/>
  <c r="L1180" i="14"/>
  <c r="K1180" i="14"/>
  <c r="M1180" i="14" s="1"/>
  <c r="F1180" i="14"/>
  <c r="E1180" i="14"/>
  <c r="L1179" i="14"/>
  <c r="K1179" i="14"/>
  <c r="F1179" i="14"/>
  <c r="E1179" i="14"/>
  <c r="K1178" i="14"/>
  <c r="F1178" i="14"/>
  <c r="E1178" i="14"/>
  <c r="F1177" i="14"/>
  <c r="E1177" i="14"/>
  <c r="J1176" i="14"/>
  <c r="F1176" i="14"/>
  <c r="E1176" i="14"/>
  <c r="F1175" i="14"/>
  <c r="E1175" i="14"/>
  <c r="J1174" i="14"/>
  <c r="F1174" i="14"/>
  <c r="E1174" i="14"/>
  <c r="K1173" i="14"/>
  <c r="F1173" i="14"/>
  <c r="E1173" i="14"/>
  <c r="L1172" i="14"/>
  <c r="K1172" i="14"/>
  <c r="F1172" i="14"/>
  <c r="E1172" i="14"/>
  <c r="L1171" i="14"/>
  <c r="K1171" i="14"/>
  <c r="F1171" i="14"/>
  <c r="E1171" i="14"/>
  <c r="L1170" i="14"/>
  <c r="K1170" i="14"/>
  <c r="F1170" i="14"/>
  <c r="E1170" i="14"/>
  <c r="F1169" i="14"/>
  <c r="E1169" i="14"/>
  <c r="F1168" i="14"/>
  <c r="E1168" i="14"/>
  <c r="F1167" i="14"/>
  <c r="E1167" i="14"/>
  <c r="F1166" i="14"/>
  <c r="E1166" i="14"/>
  <c r="F1165" i="14"/>
  <c r="E1165" i="14"/>
  <c r="F1164" i="14"/>
  <c r="E1164" i="14"/>
  <c r="F1163" i="14"/>
  <c r="E1163" i="14"/>
  <c r="E1155" i="14"/>
  <c r="F1155" i="14"/>
  <c r="L1154" i="14"/>
  <c r="K1154" i="14"/>
  <c r="F1154" i="14"/>
  <c r="E1154" i="14"/>
  <c r="L1153" i="14"/>
  <c r="K1153" i="14"/>
  <c r="F1153" i="14"/>
  <c r="E1153" i="14"/>
  <c r="L1152" i="14"/>
  <c r="K1152" i="14"/>
  <c r="F1152" i="14"/>
  <c r="E1152" i="14"/>
  <c r="L1151" i="14"/>
  <c r="K1151" i="14"/>
  <c r="F1151" i="14"/>
  <c r="E1151" i="14"/>
  <c r="L1150" i="14"/>
  <c r="K1150" i="14"/>
  <c r="F1150" i="14"/>
  <c r="E1150" i="14"/>
  <c r="L1149" i="14"/>
  <c r="K1149" i="14"/>
  <c r="F1149" i="14"/>
  <c r="E1149" i="14"/>
  <c r="L1148" i="14"/>
  <c r="K1148" i="14"/>
  <c r="F1148" i="14"/>
  <c r="E1148" i="14"/>
  <c r="K1147" i="14"/>
  <c r="F1147" i="14"/>
  <c r="E1147" i="14"/>
  <c r="F1146" i="14"/>
  <c r="E1146" i="14"/>
  <c r="J1145" i="14"/>
  <c r="K1145" i="14" s="1"/>
  <c r="L1145" i="14"/>
  <c r="F1145" i="14"/>
  <c r="E1145" i="14"/>
  <c r="F1144" i="14"/>
  <c r="E1144" i="14"/>
  <c r="J1143" i="14"/>
  <c r="K1144" i="14" s="1"/>
  <c r="F1143" i="14"/>
  <c r="E1143" i="14"/>
  <c r="K1142" i="14"/>
  <c r="F1142" i="14"/>
  <c r="E1142" i="14"/>
  <c r="L1141" i="14"/>
  <c r="K1141" i="14"/>
  <c r="F1141" i="14"/>
  <c r="E1141" i="14"/>
  <c r="L1140" i="14"/>
  <c r="K1140" i="14"/>
  <c r="F1140" i="14"/>
  <c r="E1140" i="14"/>
  <c r="L1139" i="14"/>
  <c r="K1139" i="14"/>
  <c r="F1139" i="14"/>
  <c r="E1139" i="14"/>
  <c r="L1138" i="14"/>
  <c r="K1138" i="14"/>
  <c r="F1138" i="14"/>
  <c r="E1138" i="14"/>
  <c r="L1137" i="14"/>
  <c r="K1137" i="14"/>
  <c r="F1137" i="14"/>
  <c r="E1137" i="14"/>
  <c r="F1136" i="14"/>
  <c r="E1136" i="14"/>
  <c r="F1135" i="14"/>
  <c r="E1135" i="14"/>
  <c r="F1134" i="14"/>
  <c r="E1134" i="14"/>
  <c r="F1133" i="14"/>
  <c r="E1133" i="14"/>
  <c r="F1132" i="14"/>
  <c r="E1132" i="14"/>
  <c r="L1124" i="14"/>
  <c r="K1124" i="14"/>
  <c r="F1124" i="14"/>
  <c r="E1124" i="14"/>
  <c r="L1123" i="14"/>
  <c r="K1123" i="14"/>
  <c r="F1123" i="14"/>
  <c r="E1123" i="14"/>
  <c r="L1122" i="14"/>
  <c r="K1122" i="14"/>
  <c r="F1122" i="14"/>
  <c r="E1122" i="14"/>
  <c r="L1121" i="14"/>
  <c r="K1121" i="14"/>
  <c r="F1121" i="14"/>
  <c r="E1121" i="14"/>
  <c r="L1120" i="14"/>
  <c r="K1120" i="14"/>
  <c r="F1120" i="14"/>
  <c r="E1120" i="14"/>
  <c r="L1119" i="14"/>
  <c r="K1119" i="14"/>
  <c r="F1119" i="14"/>
  <c r="E1119" i="14"/>
  <c r="L1118" i="14"/>
  <c r="K1118" i="14"/>
  <c r="F1118" i="14"/>
  <c r="E1118" i="14"/>
  <c r="K1117" i="14"/>
  <c r="F1117" i="14"/>
  <c r="E1117" i="14"/>
  <c r="F1116" i="14"/>
  <c r="E1116" i="14"/>
  <c r="J1115" i="14"/>
  <c r="K1116" i="14" s="1"/>
  <c r="F1115" i="14"/>
  <c r="E1115" i="14"/>
  <c r="F1114" i="14"/>
  <c r="E1114" i="14"/>
  <c r="J1113" i="14"/>
  <c r="K1113" i="14" s="1"/>
  <c r="F1113" i="14"/>
  <c r="E1113" i="14"/>
  <c r="K1112" i="14"/>
  <c r="F1112" i="14"/>
  <c r="E1112" i="14"/>
  <c r="L1111" i="14"/>
  <c r="K1111" i="14"/>
  <c r="F1111" i="14"/>
  <c r="E1111" i="14"/>
  <c r="L1110" i="14"/>
  <c r="K1110" i="14"/>
  <c r="F1110" i="14"/>
  <c r="E1110" i="14"/>
  <c r="L1109" i="14"/>
  <c r="K1109" i="14"/>
  <c r="F1109" i="14"/>
  <c r="E1109" i="14"/>
  <c r="L1108" i="14"/>
  <c r="K1108" i="14"/>
  <c r="F1108" i="14"/>
  <c r="E1108" i="14"/>
  <c r="L1107" i="14"/>
  <c r="K1107" i="14"/>
  <c r="F1107" i="14"/>
  <c r="E1107" i="14"/>
  <c r="L1106" i="14"/>
  <c r="K1106" i="14"/>
  <c r="F1106" i="14"/>
  <c r="E1106" i="14"/>
  <c r="F1105" i="14"/>
  <c r="E1105" i="14"/>
  <c r="F1104" i="14"/>
  <c r="E1104" i="14"/>
  <c r="F1103" i="14"/>
  <c r="E1103" i="14"/>
  <c r="F1102" i="14"/>
  <c r="E1102" i="14"/>
  <c r="K1074" i="14"/>
  <c r="L1074" i="14"/>
  <c r="K1075" i="14"/>
  <c r="L1075" i="14"/>
  <c r="K1094" i="14"/>
  <c r="L1094" i="14"/>
  <c r="E1092" i="14"/>
  <c r="F1092" i="14"/>
  <c r="E1093" i="14"/>
  <c r="F1093" i="14"/>
  <c r="E1094" i="14"/>
  <c r="F1094" i="14"/>
  <c r="L1093" i="14"/>
  <c r="K1093" i="14"/>
  <c r="L1092" i="14"/>
  <c r="K1092" i="14"/>
  <c r="L1091" i="14"/>
  <c r="K1091" i="14"/>
  <c r="F1091" i="14"/>
  <c r="E1091" i="14"/>
  <c r="L1090" i="14"/>
  <c r="K1090" i="14"/>
  <c r="F1090" i="14"/>
  <c r="E1090" i="14"/>
  <c r="L1089" i="14"/>
  <c r="K1089" i="14"/>
  <c r="F1089" i="14"/>
  <c r="E1089" i="14"/>
  <c r="L1088" i="14"/>
  <c r="K1088" i="14"/>
  <c r="F1088" i="14"/>
  <c r="E1088" i="14"/>
  <c r="L1087" i="14"/>
  <c r="K1087" i="14"/>
  <c r="F1087" i="14"/>
  <c r="E1087" i="14"/>
  <c r="K1086" i="14"/>
  <c r="F1086" i="14"/>
  <c r="E1086" i="14"/>
  <c r="F1085" i="14"/>
  <c r="E1085" i="14"/>
  <c r="J1084" i="14"/>
  <c r="K1084" i="14" s="1"/>
  <c r="F1084" i="14"/>
  <c r="E1084" i="14"/>
  <c r="F1083" i="14"/>
  <c r="E1083" i="14"/>
  <c r="J1082" i="14"/>
  <c r="K1083" i="14" s="1"/>
  <c r="L1083" i="14"/>
  <c r="F1082" i="14"/>
  <c r="E1082" i="14"/>
  <c r="K1081" i="14"/>
  <c r="F1081" i="14"/>
  <c r="E1081" i="14"/>
  <c r="L1080" i="14"/>
  <c r="K1080" i="14"/>
  <c r="F1080" i="14"/>
  <c r="E1080" i="14"/>
  <c r="L1079" i="14"/>
  <c r="K1079" i="14"/>
  <c r="F1079" i="14"/>
  <c r="E1079" i="14"/>
  <c r="L1078" i="14"/>
  <c r="K1078" i="14"/>
  <c r="F1078" i="14"/>
  <c r="E1078" i="14"/>
  <c r="L1077" i="14"/>
  <c r="K1077" i="14"/>
  <c r="F1077" i="14"/>
  <c r="E1077" i="14"/>
  <c r="L1076" i="14"/>
  <c r="K1076" i="14"/>
  <c r="F1076" i="14"/>
  <c r="E1076" i="14"/>
  <c r="F1075" i="14"/>
  <c r="E1075" i="14"/>
  <c r="F1074" i="14"/>
  <c r="E1074" i="14"/>
  <c r="F1073" i="14"/>
  <c r="E1073" i="14"/>
  <c r="F1072" i="14"/>
  <c r="E1072" i="14"/>
  <c r="F1071" i="14"/>
  <c r="E1071" i="14"/>
  <c r="L1062" i="14"/>
  <c r="K1062" i="14"/>
  <c r="L1061" i="14"/>
  <c r="K1061" i="14"/>
  <c r="L1060" i="14"/>
  <c r="K1060" i="14"/>
  <c r="F1060" i="14"/>
  <c r="E1060" i="14"/>
  <c r="L1059" i="14"/>
  <c r="K1059" i="14"/>
  <c r="F1059" i="14"/>
  <c r="E1059" i="14"/>
  <c r="L1058" i="14"/>
  <c r="K1058" i="14"/>
  <c r="F1058" i="14"/>
  <c r="E1058" i="14"/>
  <c r="L1057" i="14"/>
  <c r="K1057" i="14"/>
  <c r="F1057" i="14"/>
  <c r="E1057" i="14"/>
  <c r="L1056" i="14"/>
  <c r="K1056" i="14"/>
  <c r="F1056" i="14"/>
  <c r="E1056" i="14"/>
  <c r="K1055" i="14"/>
  <c r="F1055" i="14"/>
  <c r="E1055" i="14"/>
  <c r="F1054" i="14"/>
  <c r="E1054" i="14"/>
  <c r="J1053" i="14"/>
  <c r="F1053" i="14"/>
  <c r="E1053" i="14"/>
  <c r="F1052" i="14"/>
  <c r="E1052" i="14"/>
  <c r="J1051" i="14"/>
  <c r="F1051" i="14"/>
  <c r="E1051" i="14"/>
  <c r="K1050" i="14"/>
  <c r="F1050" i="14"/>
  <c r="E1050" i="14"/>
  <c r="L1049" i="14"/>
  <c r="K1049" i="14"/>
  <c r="F1049" i="14"/>
  <c r="E1049" i="14"/>
  <c r="L1048" i="14"/>
  <c r="K1048" i="14"/>
  <c r="F1048" i="14"/>
  <c r="E1048" i="14"/>
  <c r="L1047" i="14"/>
  <c r="K1047" i="14"/>
  <c r="F1047" i="14"/>
  <c r="E1047" i="14"/>
  <c r="F1046" i="14"/>
  <c r="E1046" i="14"/>
  <c r="F1045" i="14"/>
  <c r="E1045" i="14"/>
  <c r="F1044" i="14"/>
  <c r="E1044" i="14"/>
  <c r="F1043" i="14"/>
  <c r="E1043" i="14"/>
  <c r="F1042" i="14"/>
  <c r="E1042" i="14"/>
  <c r="F1041" i="14"/>
  <c r="E1041" i="14"/>
  <c r="F1040" i="14"/>
  <c r="E1040" i="14"/>
  <c r="K1032" i="14"/>
  <c r="L1032" i="14"/>
  <c r="L1031" i="14"/>
  <c r="K1031" i="14"/>
  <c r="F1031" i="14"/>
  <c r="E1031" i="14"/>
  <c r="L1030" i="14"/>
  <c r="K1030" i="14"/>
  <c r="F1030" i="14"/>
  <c r="E1030" i="14"/>
  <c r="L1029" i="14"/>
  <c r="K1029" i="14"/>
  <c r="F1029" i="14"/>
  <c r="E1029" i="14"/>
  <c r="L1028" i="14"/>
  <c r="K1028" i="14"/>
  <c r="F1028" i="14"/>
  <c r="E1028" i="14"/>
  <c r="L1027" i="14"/>
  <c r="K1027" i="14"/>
  <c r="F1027" i="14"/>
  <c r="E1027" i="14"/>
  <c r="L1026" i="14"/>
  <c r="K1026" i="14"/>
  <c r="F1026" i="14"/>
  <c r="E1026" i="14"/>
  <c r="L1025" i="14"/>
  <c r="K1025" i="14"/>
  <c r="F1025" i="14"/>
  <c r="E1025" i="14"/>
  <c r="K1024" i="14"/>
  <c r="F1024" i="14"/>
  <c r="E1024" i="14"/>
  <c r="F1023" i="14"/>
  <c r="E1023" i="14"/>
  <c r="J1022" i="14"/>
  <c r="K1023" i="14" s="1"/>
  <c r="F1022" i="14"/>
  <c r="E1022" i="14"/>
  <c r="F1021" i="14"/>
  <c r="E1021" i="14"/>
  <c r="J1020" i="14"/>
  <c r="K1020" i="14" s="1"/>
  <c r="F1020" i="14"/>
  <c r="E1020" i="14"/>
  <c r="K1019" i="14"/>
  <c r="F1019" i="14"/>
  <c r="E1019" i="14"/>
  <c r="L1018" i="14"/>
  <c r="K1018" i="14"/>
  <c r="F1018" i="14"/>
  <c r="E1018" i="14"/>
  <c r="L1017" i="14"/>
  <c r="K1017" i="14"/>
  <c r="F1017" i="14"/>
  <c r="E1017" i="14"/>
  <c r="L1016" i="14"/>
  <c r="K1016" i="14"/>
  <c r="F1016" i="14"/>
  <c r="E1016" i="14"/>
  <c r="L1015" i="14"/>
  <c r="K1015" i="14"/>
  <c r="F1015" i="14"/>
  <c r="E1015" i="14"/>
  <c r="L1014" i="14"/>
  <c r="K1014" i="14"/>
  <c r="F1014" i="14"/>
  <c r="E1014" i="14"/>
  <c r="L1013" i="14"/>
  <c r="K1013" i="14"/>
  <c r="F1013" i="14"/>
  <c r="E1013" i="14"/>
  <c r="F1012" i="14"/>
  <c r="E1012" i="14"/>
  <c r="F1011" i="14"/>
  <c r="E1011" i="14"/>
  <c r="F1010" i="14"/>
  <c r="E1010" i="14"/>
  <c r="F1009" i="14"/>
  <c r="E1009" i="14"/>
  <c r="P1007" i="14"/>
  <c r="E1002" i="14"/>
  <c r="F1002" i="14"/>
  <c r="L1001" i="14"/>
  <c r="K1001" i="14"/>
  <c r="F1001" i="14"/>
  <c r="E1001" i="14"/>
  <c r="L1000" i="14"/>
  <c r="K1000" i="14"/>
  <c r="F1000" i="14"/>
  <c r="E1000" i="14"/>
  <c r="L999" i="14"/>
  <c r="K999" i="14"/>
  <c r="F999" i="14"/>
  <c r="E999" i="14"/>
  <c r="L998" i="14"/>
  <c r="K998" i="14"/>
  <c r="F998" i="14"/>
  <c r="E998" i="14"/>
  <c r="L997" i="14"/>
  <c r="K997" i="14"/>
  <c r="F997" i="14"/>
  <c r="E997" i="14"/>
  <c r="L996" i="14"/>
  <c r="K996" i="14"/>
  <c r="F996" i="14"/>
  <c r="E996" i="14"/>
  <c r="L995" i="14"/>
  <c r="K995" i="14"/>
  <c r="F995" i="14"/>
  <c r="E995" i="14"/>
  <c r="K994" i="14"/>
  <c r="F994" i="14"/>
  <c r="E994" i="14"/>
  <c r="F993" i="14"/>
  <c r="E993" i="14"/>
  <c r="J992" i="14"/>
  <c r="K993" i="14" s="1"/>
  <c r="F992" i="14"/>
  <c r="E992" i="14"/>
  <c r="F991" i="14"/>
  <c r="E991" i="14"/>
  <c r="J990" i="14"/>
  <c r="K990" i="14" s="1"/>
  <c r="F990" i="14"/>
  <c r="E990" i="14"/>
  <c r="K989" i="14"/>
  <c r="F989" i="14"/>
  <c r="E989" i="14"/>
  <c r="L988" i="14"/>
  <c r="K988" i="14"/>
  <c r="F988" i="14"/>
  <c r="E988" i="14"/>
  <c r="L987" i="14"/>
  <c r="K987" i="14"/>
  <c r="F987" i="14"/>
  <c r="E987" i="14"/>
  <c r="L986" i="14"/>
  <c r="K986" i="14"/>
  <c r="F986" i="14"/>
  <c r="E986" i="14"/>
  <c r="L985" i="14"/>
  <c r="K985" i="14"/>
  <c r="F985" i="14"/>
  <c r="E985" i="14"/>
  <c r="L984" i="14"/>
  <c r="K984" i="14"/>
  <c r="F984" i="14"/>
  <c r="E984" i="14"/>
  <c r="L983" i="14"/>
  <c r="K983" i="14"/>
  <c r="F983" i="14"/>
  <c r="E983" i="14"/>
  <c r="L982" i="14"/>
  <c r="K982" i="14"/>
  <c r="F982" i="14"/>
  <c r="E982" i="14"/>
  <c r="L981" i="14"/>
  <c r="K981" i="14"/>
  <c r="F981" i="14"/>
  <c r="E981" i="14"/>
  <c r="F980" i="14"/>
  <c r="E980" i="14"/>
  <c r="F979" i="14"/>
  <c r="E979" i="14"/>
  <c r="K952" i="14"/>
  <c r="L952" i="14"/>
  <c r="K953" i="14"/>
  <c r="L953" i="14"/>
  <c r="K971" i="14"/>
  <c r="L971" i="14"/>
  <c r="E971" i="14"/>
  <c r="F971" i="14"/>
  <c r="L970" i="14"/>
  <c r="K970" i="14"/>
  <c r="F970" i="14"/>
  <c r="E970" i="14"/>
  <c r="L969" i="14"/>
  <c r="K969" i="14"/>
  <c r="F969" i="14"/>
  <c r="E969" i="14"/>
  <c r="L968" i="14"/>
  <c r="K968" i="14"/>
  <c r="F968" i="14"/>
  <c r="E968" i="14"/>
  <c r="L967" i="14"/>
  <c r="K967" i="14"/>
  <c r="F967" i="14"/>
  <c r="E967" i="14"/>
  <c r="L966" i="14"/>
  <c r="K966" i="14"/>
  <c r="F966" i="14"/>
  <c r="E966" i="14"/>
  <c r="L965" i="14"/>
  <c r="K965" i="14"/>
  <c r="F965" i="14"/>
  <c r="E965" i="14"/>
  <c r="K964" i="14"/>
  <c r="F964" i="14"/>
  <c r="E964" i="14"/>
  <c r="F963" i="14"/>
  <c r="E963" i="14"/>
  <c r="J962" i="14"/>
  <c r="K963" i="14" s="1"/>
  <c r="F962" i="14"/>
  <c r="E962" i="14"/>
  <c r="F961" i="14"/>
  <c r="E961" i="14"/>
  <c r="J960" i="14"/>
  <c r="K960" i="14" s="1"/>
  <c r="F960" i="14"/>
  <c r="E960" i="14"/>
  <c r="K959" i="14"/>
  <c r="F959" i="14"/>
  <c r="E959" i="14"/>
  <c r="L958" i="14"/>
  <c r="K958" i="14"/>
  <c r="F958" i="14"/>
  <c r="E958" i="14"/>
  <c r="L957" i="14"/>
  <c r="K957" i="14"/>
  <c r="F957" i="14"/>
  <c r="E957" i="14"/>
  <c r="L956" i="14"/>
  <c r="K956" i="14"/>
  <c r="F956" i="14"/>
  <c r="E956" i="14"/>
  <c r="L955" i="14"/>
  <c r="K955" i="14"/>
  <c r="F955" i="14"/>
  <c r="E955" i="14"/>
  <c r="L954" i="14"/>
  <c r="K954" i="14"/>
  <c r="F954" i="14"/>
  <c r="E954" i="14"/>
  <c r="F953" i="14"/>
  <c r="E953" i="14"/>
  <c r="F952" i="14"/>
  <c r="E952" i="14"/>
  <c r="F951" i="14"/>
  <c r="E951" i="14"/>
  <c r="F950" i="14"/>
  <c r="E950" i="14"/>
  <c r="F949" i="14"/>
  <c r="E949" i="14"/>
  <c r="E938" i="14"/>
  <c r="G938" i="14" s="1"/>
  <c r="F938" i="14"/>
  <c r="F937" i="14"/>
  <c r="E937" i="14"/>
  <c r="F936" i="14"/>
  <c r="E936" i="14"/>
  <c r="L935" i="14"/>
  <c r="K935" i="14"/>
  <c r="F935" i="14"/>
  <c r="E935" i="14"/>
  <c r="L934" i="14"/>
  <c r="K934" i="14"/>
  <c r="F934" i="14"/>
  <c r="E934" i="14"/>
  <c r="L933" i="14"/>
  <c r="K933" i="14"/>
  <c r="F933" i="14"/>
  <c r="E933" i="14"/>
  <c r="K932" i="14"/>
  <c r="F932" i="14"/>
  <c r="E932" i="14"/>
  <c r="F931" i="14"/>
  <c r="E931" i="14"/>
  <c r="K931" i="14"/>
  <c r="F930" i="14"/>
  <c r="E930" i="14"/>
  <c r="F929" i="14"/>
  <c r="E929" i="14"/>
  <c r="G929" i="14" s="1"/>
  <c r="K929" i="14"/>
  <c r="F928" i="14"/>
  <c r="E928" i="14"/>
  <c r="K927" i="14"/>
  <c r="F927" i="14"/>
  <c r="E927" i="14"/>
  <c r="L926" i="14"/>
  <c r="K926" i="14"/>
  <c r="F926" i="14"/>
  <c r="E926" i="14"/>
  <c r="L925" i="14"/>
  <c r="K925" i="14"/>
  <c r="F925" i="14"/>
  <c r="E925" i="14"/>
  <c r="F924" i="14"/>
  <c r="E924" i="14"/>
  <c r="F923" i="14"/>
  <c r="E923" i="14"/>
  <c r="F922" i="14"/>
  <c r="E922" i="14"/>
  <c r="F921" i="14"/>
  <c r="E921" i="14"/>
  <c r="F920" i="14"/>
  <c r="E920" i="14"/>
  <c r="F919" i="14"/>
  <c r="E919" i="14"/>
  <c r="F918" i="14"/>
  <c r="E918" i="14"/>
  <c r="F917" i="14"/>
  <c r="E917" i="14"/>
  <c r="L898" i="14"/>
  <c r="L899" i="14"/>
  <c r="F906" i="14"/>
  <c r="E906" i="14"/>
  <c r="F905" i="14"/>
  <c r="E905" i="14"/>
  <c r="L904" i="14"/>
  <c r="K904" i="14"/>
  <c r="F904" i="14"/>
  <c r="E904" i="14"/>
  <c r="L903" i="14"/>
  <c r="K903" i="14"/>
  <c r="F903" i="14"/>
  <c r="E903" i="14"/>
  <c r="L902" i="14"/>
  <c r="K902" i="14"/>
  <c r="F902" i="14"/>
  <c r="E902" i="14"/>
  <c r="K901" i="14"/>
  <c r="F901" i="14"/>
  <c r="E901" i="14"/>
  <c r="F900" i="14"/>
  <c r="E900" i="14"/>
  <c r="K899" i="14"/>
  <c r="F899" i="14"/>
  <c r="E899" i="14"/>
  <c r="F898" i="14"/>
  <c r="E898" i="14"/>
  <c r="K898" i="14"/>
  <c r="F897" i="14"/>
  <c r="E897" i="14"/>
  <c r="K896" i="14"/>
  <c r="F896" i="14"/>
  <c r="E896" i="14"/>
  <c r="F895" i="14"/>
  <c r="E895" i="14"/>
  <c r="F894" i="14"/>
  <c r="E894" i="14"/>
  <c r="F893" i="14"/>
  <c r="E893" i="14"/>
  <c r="F892" i="14"/>
  <c r="E892" i="14"/>
  <c r="F891" i="14"/>
  <c r="E891" i="14"/>
  <c r="F890" i="14"/>
  <c r="E890" i="14"/>
  <c r="F889" i="14"/>
  <c r="E889" i="14"/>
  <c r="F888" i="14"/>
  <c r="E888" i="14"/>
  <c r="F887" i="14"/>
  <c r="E887" i="14"/>
  <c r="F886" i="14"/>
  <c r="E886" i="14"/>
  <c r="F878" i="14"/>
  <c r="E878" i="14"/>
  <c r="F877" i="14"/>
  <c r="E877" i="14"/>
  <c r="F876" i="14"/>
  <c r="E876" i="14"/>
  <c r="L875" i="14"/>
  <c r="K875" i="14"/>
  <c r="F875" i="14"/>
  <c r="E875" i="14"/>
  <c r="L874" i="14"/>
  <c r="K874" i="14"/>
  <c r="F874" i="14"/>
  <c r="E874" i="14"/>
  <c r="L873" i="14"/>
  <c r="K873" i="14"/>
  <c r="F873" i="14"/>
  <c r="E873" i="14"/>
  <c r="L872" i="14"/>
  <c r="K872" i="14"/>
  <c r="F872" i="14"/>
  <c r="E872" i="14"/>
  <c r="L871" i="14"/>
  <c r="K871" i="14"/>
  <c r="F871" i="14"/>
  <c r="E871" i="14"/>
  <c r="K870" i="14"/>
  <c r="F870" i="14"/>
  <c r="E870" i="14"/>
  <c r="F869" i="14"/>
  <c r="E869" i="14"/>
  <c r="K868" i="14"/>
  <c r="L868" i="14"/>
  <c r="F868" i="14"/>
  <c r="E868" i="14"/>
  <c r="F867" i="14"/>
  <c r="E867" i="14"/>
  <c r="L867" i="14"/>
  <c r="F866" i="14"/>
  <c r="E866" i="14"/>
  <c r="K865" i="14"/>
  <c r="F865" i="14"/>
  <c r="E865" i="14"/>
  <c r="L864" i="14"/>
  <c r="K864" i="14"/>
  <c r="F864" i="14"/>
  <c r="E864" i="14"/>
  <c r="L863" i="14"/>
  <c r="K863" i="14"/>
  <c r="F863" i="14"/>
  <c r="E863" i="14"/>
  <c r="L862" i="14"/>
  <c r="K862" i="14"/>
  <c r="F862" i="14"/>
  <c r="E862" i="14"/>
  <c r="F861" i="14"/>
  <c r="E861" i="14"/>
  <c r="F860" i="14"/>
  <c r="E860" i="14"/>
  <c r="F859" i="14"/>
  <c r="E859" i="14"/>
  <c r="F858" i="14"/>
  <c r="E858" i="14"/>
  <c r="F857" i="14"/>
  <c r="E857" i="14"/>
  <c r="F856" i="14"/>
  <c r="E856" i="14"/>
  <c r="F855" i="14"/>
  <c r="E855" i="14"/>
  <c r="K849" i="14"/>
  <c r="L849" i="14"/>
  <c r="L848" i="14"/>
  <c r="K848" i="14"/>
  <c r="F848" i="14"/>
  <c r="E848" i="14"/>
  <c r="L847" i="14"/>
  <c r="K847" i="14"/>
  <c r="F847" i="14"/>
  <c r="E847" i="14"/>
  <c r="L846" i="14"/>
  <c r="K846" i="14"/>
  <c r="F846" i="14"/>
  <c r="E846" i="14"/>
  <c r="L845" i="14"/>
  <c r="K845" i="14"/>
  <c r="F845" i="14"/>
  <c r="E845" i="14"/>
  <c r="L844" i="14"/>
  <c r="K844" i="14"/>
  <c r="F844" i="14"/>
  <c r="E844" i="14"/>
  <c r="L843" i="14"/>
  <c r="K843" i="14"/>
  <c r="F843" i="14"/>
  <c r="E843" i="14"/>
  <c r="L842" i="14"/>
  <c r="K842" i="14"/>
  <c r="F842" i="14"/>
  <c r="E842" i="14"/>
  <c r="L841" i="14"/>
  <c r="K841" i="14"/>
  <c r="F841" i="14"/>
  <c r="E841" i="14"/>
  <c r="K840" i="14"/>
  <c r="F840" i="14"/>
  <c r="E840" i="14"/>
  <c r="F839" i="14"/>
  <c r="E839" i="14"/>
  <c r="K839" i="14"/>
  <c r="F838" i="14"/>
  <c r="E838" i="14"/>
  <c r="F837" i="14"/>
  <c r="E837" i="14"/>
  <c r="K837" i="14"/>
  <c r="L837" i="14"/>
  <c r="F836" i="14"/>
  <c r="E836" i="14"/>
  <c r="K835" i="14"/>
  <c r="F835" i="14"/>
  <c r="E835" i="14"/>
  <c r="L834" i="14"/>
  <c r="K834" i="14"/>
  <c r="F834" i="14"/>
  <c r="E834" i="14"/>
  <c r="L833" i="14"/>
  <c r="K833" i="14"/>
  <c r="F833" i="14"/>
  <c r="E833" i="14"/>
  <c r="L832" i="14"/>
  <c r="K832" i="14"/>
  <c r="F832" i="14"/>
  <c r="E832" i="14"/>
  <c r="L831" i="14"/>
  <c r="K831" i="14"/>
  <c r="F831" i="14"/>
  <c r="E831" i="14"/>
  <c r="L830" i="14"/>
  <c r="K830" i="14"/>
  <c r="F830" i="14"/>
  <c r="E830" i="14"/>
  <c r="L829" i="14"/>
  <c r="K829" i="14"/>
  <c r="F829" i="14"/>
  <c r="E829" i="14"/>
  <c r="F828" i="14"/>
  <c r="E828" i="14"/>
  <c r="F827" i="14"/>
  <c r="E827" i="14"/>
  <c r="F826" i="14"/>
  <c r="E826" i="14"/>
  <c r="F825" i="14"/>
  <c r="E825" i="14"/>
  <c r="E818" i="14"/>
  <c r="F818" i="14"/>
  <c r="F817" i="14"/>
  <c r="E817" i="14"/>
  <c r="L816" i="14"/>
  <c r="K816" i="14"/>
  <c r="F816" i="14"/>
  <c r="E816" i="14"/>
  <c r="L815" i="14"/>
  <c r="K815" i="14"/>
  <c r="F815" i="14"/>
  <c r="E815" i="14"/>
  <c r="L814" i="14"/>
  <c r="K814" i="14"/>
  <c r="F814" i="14"/>
  <c r="E814" i="14"/>
  <c r="L813" i="14"/>
  <c r="K813" i="14"/>
  <c r="F813" i="14"/>
  <c r="E813" i="14"/>
  <c r="L812" i="14"/>
  <c r="K812" i="14"/>
  <c r="F812" i="14"/>
  <c r="E812" i="14"/>
  <c r="L811" i="14"/>
  <c r="K811" i="14"/>
  <c r="F811" i="14"/>
  <c r="E811" i="14"/>
  <c r="K810" i="14"/>
  <c r="F810" i="14"/>
  <c r="E810" i="14"/>
  <c r="F809" i="14"/>
  <c r="E809" i="14"/>
  <c r="K809" i="14"/>
  <c r="F808" i="14"/>
  <c r="E808" i="14"/>
  <c r="F807" i="14"/>
  <c r="E807" i="14"/>
  <c r="F806" i="14"/>
  <c r="E806" i="14"/>
  <c r="K805" i="14"/>
  <c r="F805" i="14"/>
  <c r="E805" i="14"/>
  <c r="L804" i="14"/>
  <c r="K804" i="14"/>
  <c r="F804" i="14"/>
  <c r="E804" i="14"/>
  <c r="L803" i="14"/>
  <c r="K803" i="14"/>
  <c r="F803" i="14"/>
  <c r="E803" i="14"/>
  <c r="L802" i="14"/>
  <c r="K802" i="14"/>
  <c r="F802" i="14"/>
  <c r="E802" i="14"/>
  <c r="L801" i="14"/>
  <c r="K801" i="14"/>
  <c r="F801" i="14"/>
  <c r="E801" i="14"/>
  <c r="L800" i="14"/>
  <c r="K800" i="14"/>
  <c r="F800" i="14"/>
  <c r="E800" i="14"/>
  <c r="F799" i="14"/>
  <c r="E799" i="14"/>
  <c r="F798" i="14"/>
  <c r="E798" i="14"/>
  <c r="F797" i="14"/>
  <c r="E797" i="14"/>
  <c r="F796" i="14"/>
  <c r="E796" i="14"/>
  <c r="F795" i="14"/>
  <c r="E795" i="14"/>
  <c r="L788" i="14"/>
  <c r="K788" i="14"/>
  <c r="L787" i="14"/>
  <c r="K787" i="14"/>
  <c r="F787" i="14"/>
  <c r="E787" i="14"/>
  <c r="L786" i="14"/>
  <c r="K786" i="14"/>
  <c r="F786" i="14"/>
  <c r="E786" i="14"/>
  <c r="L785" i="14"/>
  <c r="K785" i="14"/>
  <c r="F785" i="14"/>
  <c r="E785" i="14"/>
  <c r="L784" i="14"/>
  <c r="K784" i="14"/>
  <c r="F784" i="14"/>
  <c r="E784" i="14"/>
  <c r="L783" i="14"/>
  <c r="K783" i="14"/>
  <c r="F783" i="14"/>
  <c r="E783" i="14"/>
  <c r="L782" i="14"/>
  <c r="K782" i="14"/>
  <c r="F782" i="14"/>
  <c r="E782" i="14"/>
  <c r="L781" i="14"/>
  <c r="K781" i="14"/>
  <c r="F781" i="14"/>
  <c r="E781" i="14"/>
  <c r="K780" i="14"/>
  <c r="F780" i="14"/>
  <c r="E780" i="14"/>
  <c r="F779" i="14"/>
  <c r="E779" i="14"/>
  <c r="K779" i="14"/>
  <c r="F778" i="14"/>
  <c r="E778" i="14"/>
  <c r="F777" i="14"/>
  <c r="E777" i="14"/>
  <c r="K777" i="14"/>
  <c r="F776" i="14"/>
  <c r="E776" i="14"/>
  <c r="K775" i="14"/>
  <c r="F775" i="14"/>
  <c r="E775" i="14"/>
  <c r="L774" i="14"/>
  <c r="K774" i="14"/>
  <c r="F774" i="14"/>
  <c r="E774" i="14"/>
  <c r="L773" i="14"/>
  <c r="K773" i="14"/>
  <c r="F773" i="14"/>
  <c r="E773" i="14"/>
  <c r="L772" i="14"/>
  <c r="K772" i="14"/>
  <c r="F772" i="14"/>
  <c r="E772" i="14"/>
  <c r="L771" i="14"/>
  <c r="K771" i="14"/>
  <c r="F771" i="14"/>
  <c r="E771" i="14"/>
  <c r="L770" i="14"/>
  <c r="K770" i="14"/>
  <c r="F770" i="14"/>
  <c r="E770" i="14"/>
  <c r="L769" i="14"/>
  <c r="K769" i="14"/>
  <c r="F769" i="14"/>
  <c r="E769" i="14"/>
  <c r="F768" i="14"/>
  <c r="E768" i="14"/>
  <c r="F767" i="14"/>
  <c r="E767" i="14"/>
  <c r="F766" i="14"/>
  <c r="E766" i="14"/>
  <c r="F765" i="14"/>
  <c r="E765" i="14"/>
  <c r="K657" i="14"/>
  <c r="L657" i="14"/>
  <c r="K658" i="14"/>
  <c r="L658" i="14"/>
  <c r="K659" i="14"/>
  <c r="L659" i="14"/>
  <c r="K660" i="14"/>
  <c r="L660" i="14"/>
  <c r="K661" i="14"/>
  <c r="L661" i="14"/>
  <c r="K662" i="14"/>
  <c r="L662" i="14"/>
  <c r="F666" i="14"/>
  <c r="E666" i="14"/>
  <c r="F665" i="14"/>
  <c r="E665" i="14"/>
  <c r="L664" i="14"/>
  <c r="K664" i="14"/>
  <c r="F664" i="14"/>
  <c r="E664" i="14"/>
  <c r="L663" i="14"/>
  <c r="K663" i="14"/>
  <c r="F663" i="14"/>
  <c r="E663" i="14"/>
  <c r="F662" i="14"/>
  <c r="E662" i="14"/>
  <c r="F661" i="14"/>
  <c r="E661" i="14"/>
  <c r="F660" i="14"/>
  <c r="E660" i="14"/>
  <c r="F659" i="14"/>
  <c r="E659" i="14"/>
  <c r="F658" i="14"/>
  <c r="E658" i="14"/>
  <c r="F657" i="14"/>
  <c r="E657" i="14"/>
  <c r="F656" i="14"/>
  <c r="E656" i="14"/>
  <c r="F655" i="14"/>
  <c r="E655" i="14"/>
  <c r="L642" i="14"/>
  <c r="K642" i="14"/>
  <c r="L641" i="14"/>
  <c r="K641" i="14"/>
  <c r="K640" i="14"/>
  <c r="K638" i="14"/>
  <c r="K637" i="14"/>
  <c r="F636" i="14"/>
  <c r="E636" i="14"/>
  <c r="K635" i="14"/>
  <c r="F635" i="14"/>
  <c r="E635" i="14"/>
  <c r="L634" i="14"/>
  <c r="K634" i="14"/>
  <c r="F634" i="14"/>
  <c r="E634" i="14"/>
  <c r="F633" i="14"/>
  <c r="E633" i="14"/>
  <c r="F632" i="14"/>
  <c r="E632" i="14"/>
  <c r="F631" i="14"/>
  <c r="E631" i="14"/>
  <c r="F630" i="14"/>
  <c r="E630" i="14"/>
  <c r="F629" i="14"/>
  <c r="E629" i="14"/>
  <c r="F628" i="14"/>
  <c r="E628" i="14"/>
  <c r="F627" i="14"/>
  <c r="E627" i="14"/>
  <c r="F626" i="14"/>
  <c r="E626" i="14"/>
  <c r="F625" i="14"/>
  <c r="E625" i="14"/>
  <c r="L612" i="14"/>
  <c r="K612" i="14"/>
  <c r="L611" i="14"/>
  <c r="K611" i="14"/>
  <c r="K610" i="14"/>
  <c r="F609" i="14"/>
  <c r="E609" i="14"/>
  <c r="K609" i="14"/>
  <c r="F608" i="14"/>
  <c r="E608" i="14"/>
  <c r="F607" i="14"/>
  <c r="E607" i="14"/>
  <c r="K606" i="14"/>
  <c r="F606" i="14"/>
  <c r="E606" i="14"/>
  <c r="K605" i="14"/>
  <c r="F605" i="14"/>
  <c r="E605" i="14"/>
  <c r="L604" i="14"/>
  <c r="K604" i="14"/>
  <c r="F604" i="14"/>
  <c r="E604" i="14"/>
  <c r="L603" i="14"/>
  <c r="K603" i="14"/>
  <c r="F603" i="14"/>
  <c r="E603" i="14"/>
  <c r="F602" i="14"/>
  <c r="E602" i="14"/>
  <c r="F601" i="14"/>
  <c r="E601" i="14"/>
  <c r="F600" i="14"/>
  <c r="E600" i="14"/>
  <c r="F599" i="14"/>
  <c r="E599" i="14"/>
  <c r="F598" i="14"/>
  <c r="E598" i="14"/>
  <c r="F597" i="14"/>
  <c r="E597" i="14"/>
  <c r="F596" i="14"/>
  <c r="E596" i="14"/>
  <c r="F595" i="14"/>
  <c r="E595" i="14"/>
  <c r="K569" i="14"/>
  <c r="L569" i="14"/>
  <c r="K578" i="14"/>
  <c r="L578" i="14"/>
  <c r="F578" i="14"/>
  <c r="E578" i="14"/>
  <c r="F577" i="14"/>
  <c r="E577" i="14"/>
  <c r="K576" i="14"/>
  <c r="F576" i="14"/>
  <c r="E576" i="14"/>
  <c r="K575" i="14"/>
  <c r="F575" i="14"/>
  <c r="E575" i="14"/>
  <c r="L574" i="14"/>
  <c r="K574" i="14"/>
  <c r="F574" i="14"/>
  <c r="E574" i="14"/>
  <c r="L573" i="14"/>
  <c r="K573" i="14"/>
  <c r="F573" i="14"/>
  <c r="E573" i="14"/>
  <c r="L572" i="14"/>
  <c r="K572" i="14"/>
  <c r="F572" i="14"/>
  <c r="E572" i="14"/>
  <c r="L571" i="14"/>
  <c r="K571" i="14"/>
  <c r="F571" i="14"/>
  <c r="E571" i="14"/>
  <c r="L570" i="14"/>
  <c r="K570" i="14"/>
  <c r="F570" i="14"/>
  <c r="E570" i="14"/>
  <c r="F569" i="14"/>
  <c r="E569" i="14"/>
  <c r="F568" i="14"/>
  <c r="E568" i="14"/>
  <c r="F567" i="14"/>
  <c r="E567" i="14"/>
  <c r="F566" i="14"/>
  <c r="E566" i="14"/>
  <c r="F565" i="14"/>
  <c r="E565" i="14"/>
  <c r="F547" i="14"/>
  <c r="E547" i="14"/>
  <c r="K547" i="14"/>
  <c r="F546" i="14"/>
  <c r="E546" i="14"/>
  <c r="K545" i="14"/>
  <c r="F545" i="14"/>
  <c r="E545" i="14"/>
  <c r="L544" i="14"/>
  <c r="K544" i="14"/>
  <c r="F544" i="14"/>
  <c r="E544" i="14"/>
  <c r="L543" i="14"/>
  <c r="K543" i="14"/>
  <c r="F543" i="14"/>
  <c r="E543" i="14"/>
  <c r="L542" i="14"/>
  <c r="K542" i="14"/>
  <c r="F542" i="14"/>
  <c r="E542" i="14"/>
  <c r="L541" i="14"/>
  <c r="K541" i="14"/>
  <c r="F541" i="14"/>
  <c r="E541" i="14"/>
  <c r="L540" i="14"/>
  <c r="K540" i="14"/>
  <c r="F540" i="14"/>
  <c r="E540" i="14"/>
  <c r="F539" i="14"/>
  <c r="E539" i="14"/>
  <c r="F538" i="14"/>
  <c r="E538" i="14"/>
  <c r="F537" i="14"/>
  <c r="E537" i="14"/>
  <c r="F536" i="14"/>
  <c r="E536" i="14"/>
  <c r="F535" i="14"/>
  <c r="E535" i="14"/>
  <c r="K516" i="14"/>
  <c r="F516" i="14"/>
  <c r="E516" i="14"/>
  <c r="K515" i="14"/>
  <c r="F515" i="14"/>
  <c r="E515" i="14"/>
  <c r="L514" i="14"/>
  <c r="K514" i="14"/>
  <c r="F514" i="14"/>
  <c r="E514" i="14"/>
  <c r="L513" i="14"/>
  <c r="K513" i="14"/>
  <c r="F513" i="14"/>
  <c r="E513" i="14"/>
  <c r="L512" i="14"/>
  <c r="K512" i="14"/>
  <c r="F512" i="14"/>
  <c r="E512" i="14"/>
  <c r="L511" i="14"/>
  <c r="K511" i="14"/>
  <c r="F511" i="14"/>
  <c r="E511" i="14"/>
  <c r="L510" i="14"/>
  <c r="K510" i="14"/>
  <c r="F510" i="14"/>
  <c r="E510" i="14"/>
  <c r="L509" i="14"/>
  <c r="K509" i="14"/>
  <c r="F509" i="14"/>
  <c r="E509" i="14"/>
  <c r="F508" i="14"/>
  <c r="E508" i="14"/>
  <c r="F507" i="14"/>
  <c r="E507" i="14"/>
  <c r="F506" i="14"/>
  <c r="E506" i="14"/>
  <c r="F505" i="14"/>
  <c r="E505" i="14"/>
  <c r="K479" i="14"/>
  <c r="L479" i="14"/>
  <c r="K489" i="14"/>
  <c r="K488" i="14"/>
  <c r="L488" i="14"/>
  <c r="F487" i="14"/>
  <c r="E487" i="14"/>
  <c r="K486" i="14"/>
  <c r="F486" i="14"/>
  <c r="E486" i="14"/>
  <c r="L485" i="14"/>
  <c r="K485" i="14"/>
  <c r="F485" i="14"/>
  <c r="E485" i="14"/>
  <c r="L484" i="14"/>
  <c r="K484" i="14"/>
  <c r="F484" i="14"/>
  <c r="E484" i="14"/>
  <c r="L483" i="14"/>
  <c r="K483" i="14"/>
  <c r="F483" i="14"/>
  <c r="E483" i="14"/>
  <c r="L482" i="14"/>
  <c r="K482" i="14"/>
  <c r="F482" i="14"/>
  <c r="E482" i="14"/>
  <c r="L481" i="14"/>
  <c r="K481" i="14"/>
  <c r="F481" i="14"/>
  <c r="E481" i="14"/>
  <c r="L480" i="14"/>
  <c r="K480" i="14"/>
  <c r="F480" i="14"/>
  <c r="E480" i="14"/>
  <c r="F479" i="14"/>
  <c r="E479" i="14"/>
  <c r="F478" i="14"/>
  <c r="E478" i="14"/>
  <c r="F477" i="14"/>
  <c r="E477" i="14"/>
  <c r="F476" i="14"/>
  <c r="E476" i="14"/>
  <c r="K460" i="14"/>
  <c r="F460" i="14"/>
  <c r="E460" i="14"/>
  <c r="F459" i="14"/>
  <c r="E459" i="14"/>
  <c r="K459" i="14"/>
  <c r="L459" i="14"/>
  <c r="F458" i="14"/>
  <c r="E458" i="14"/>
  <c r="K457" i="14"/>
  <c r="F457" i="14"/>
  <c r="E457" i="14"/>
  <c r="L456" i="14"/>
  <c r="K456" i="14"/>
  <c r="F456" i="14"/>
  <c r="E456" i="14"/>
  <c r="L455" i="14"/>
  <c r="K455" i="14"/>
  <c r="F455" i="14"/>
  <c r="E455" i="14"/>
  <c r="L454" i="14"/>
  <c r="K454" i="14"/>
  <c r="F454" i="14"/>
  <c r="E454" i="14"/>
  <c r="L453" i="14"/>
  <c r="K453" i="14"/>
  <c r="F453" i="14"/>
  <c r="E453" i="14"/>
  <c r="L452" i="14"/>
  <c r="K452" i="14"/>
  <c r="F452" i="14"/>
  <c r="E452" i="14"/>
  <c r="F451" i="14"/>
  <c r="E451" i="14"/>
  <c r="F450" i="14"/>
  <c r="E450" i="14"/>
  <c r="F449" i="14"/>
  <c r="E449" i="14"/>
  <c r="F448" i="14"/>
  <c r="E448" i="14"/>
  <c r="F447" i="14"/>
  <c r="E447" i="14"/>
  <c r="K419" i="14"/>
  <c r="L419" i="14"/>
  <c r="K420" i="14"/>
  <c r="L420" i="14"/>
  <c r="K421" i="14"/>
  <c r="L421" i="14"/>
  <c r="K422" i="14"/>
  <c r="L422" i="14"/>
  <c r="K423" i="14"/>
  <c r="L423" i="14"/>
  <c r="K424" i="14"/>
  <c r="L424" i="14"/>
  <c r="K425" i="14"/>
  <c r="L425" i="14"/>
  <c r="K426" i="14"/>
  <c r="L426" i="14"/>
  <c r="F430" i="14"/>
  <c r="E430" i="14"/>
  <c r="F429" i="14"/>
  <c r="E429" i="14"/>
  <c r="F428" i="14"/>
  <c r="E428" i="14"/>
  <c r="F427" i="14"/>
  <c r="E427" i="14"/>
  <c r="F426" i="14"/>
  <c r="E426" i="14"/>
  <c r="F425" i="14"/>
  <c r="E425" i="14"/>
  <c r="L427" i="14"/>
  <c r="K427" i="14"/>
  <c r="F424" i="14"/>
  <c r="E424" i="14"/>
  <c r="F423" i="14"/>
  <c r="E423" i="14"/>
  <c r="F422" i="14"/>
  <c r="E422" i="14"/>
  <c r="F421" i="14"/>
  <c r="E421" i="14"/>
  <c r="F420" i="14"/>
  <c r="E420" i="14"/>
  <c r="F419" i="14"/>
  <c r="E419" i="14"/>
  <c r="F418" i="14"/>
  <c r="E418" i="14"/>
  <c r="L405" i="14"/>
  <c r="K405" i="14"/>
  <c r="K404" i="14"/>
  <c r="F403" i="14"/>
  <c r="E403" i="14"/>
  <c r="K403" i="14"/>
  <c r="F402" i="14"/>
  <c r="E402" i="14"/>
  <c r="F401" i="14"/>
  <c r="E401" i="14"/>
  <c r="F400" i="14"/>
  <c r="E400" i="14"/>
  <c r="K399" i="14"/>
  <c r="F399" i="14"/>
  <c r="E399" i="14"/>
  <c r="F398" i="14"/>
  <c r="E398" i="14"/>
  <c r="F397" i="14"/>
  <c r="E397" i="14"/>
  <c r="F396" i="14"/>
  <c r="E396" i="14"/>
  <c r="F395" i="14"/>
  <c r="E395" i="14"/>
  <c r="F394" i="14"/>
  <c r="E394" i="14"/>
  <c r="F393" i="14"/>
  <c r="E393" i="14"/>
  <c r="F392" i="14"/>
  <c r="E392" i="14"/>
  <c r="L378" i="14"/>
  <c r="K378" i="14"/>
  <c r="K377" i="14"/>
  <c r="F377" i="14"/>
  <c r="E377" i="14"/>
  <c r="F376" i="14"/>
  <c r="E376" i="14"/>
  <c r="K376" i="14"/>
  <c r="F375" i="14"/>
  <c r="E375" i="14"/>
  <c r="F374" i="14"/>
  <c r="E374" i="14"/>
  <c r="K373" i="14"/>
  <c r="F373" i="14"/>
  <c r="E373" i="14"/>
  <c r="K372" i="14"/>
  <c r="F372" i="14"/>
  <c r="E372" i="14"/>
  <c r="F371" i="14"/>
  <c r="E371" i="14"/>
  <c r="F370" i="14"/>
  <c r="E370" i="14"/>
  <c r="F369" i="14"/>
  <c r="E369" i="14"/>
  <c r="F368" i="14"/>
  <c r="E368" i="14"/>
  <c r="F367" i="14"/>
  <c r="E367" i="14"/>
  <c r="F366" i="14"/>
  <c r="E366" i="14"/>
  <c r="F365" i="14"/>
  <c r="E365" i="14"/>
  <c r="L353" i="14"/>
  <c r="K353" i="14"/>
  <c r="F353" i="14"/>
  <c r="E353" i="14"/>
  <c r="L352" i="14"/>
  <c r="K352" i="14"/>
  <c r="F352" i="14"/>
  <c r="E352" i="14"/>
  <c r="K351" i="14"/>
  <c r="F351" i="14"/>
  <c r="E351" i="14"/>
  <c r="F350" i="14"/>
  <c r="E350" i="14"/>
  <c r="K349" i="14"/>
  <c r="F349" i="14"/>
  <c r="E349" i="14"/>
  <c r="F348" i="14"/>
  <c r="E348" i="14"/>
  <c r="K348" i="14"/>
  <c r="F347" i="14"/>
  <c r="E347" i="14"/>
  <c r="K346" i="14"/>
  <c r="F346" i="14"/>
  <c r="E346" i="14"/>
  <c r="F345" i="14"/>
  <c r="E345" i="14"/>
  <c r="F344" i="14"/>
  <c r="E344" i="14"/>
  <c r="F343" i="14"/>
  <c r="E343" i="14"/>
  <c r="F342" i="14"/>
  <c r="E342" i="14"/>
  <c r="F341" i="14"/>
  <c r="E341" i="14"/>
  <c r="F340" i="14"/>
  <c r="E340" i="14"/>
  <c r="F339" i="14"/>
  <c r="E339" i="14"/>
  <c r="L326" i="14"/>
  <c r="K326" i="14"/>
  <c r="L325" i="14"/>
  <c r="K325" i="14"/>
  <c r="L298" i="14"/>
  <c r="K298" i="14"/>
  <c r="K297" i="14"/>
  <c r="F296" i="14"/>
  <c r="E296" i="14"/>
  <c r="K295" i="14"/>
  <c r="F295" i="14"/>
  <c r="E295" i="14"/>
  <c r="F294" i="14"/>
  <c r="E294" i="14"/>
  <c r="K294" i="14"/>
  <c r="L294" i="14"/>
  <c r="F293" i="14"/>
  <c r="E293" i="14"/>
  <c r="K292" i="14"/>
  <c r="F292" i="14"/>
  <c r="E292" i="14"/>
  <c r="L291" i="14"/>
  <c r="K291" i="14"/>
  <c r="F291" i="14"/>
  <c r="E291" i="14"/>
  <c r="F290" i="14"/>
  <c r="E290" i="14"/>
  <c r="F289" i="14"/>
  <c r="E289" i="14"/>
  <c r="F288" i="14"/>
  <c r="E288" i="14"/>
  <c r="F287" i="14"/>
  <c r="E287" i="14"/>
  <c r="F286" i="14"/>
  <c r="E286" i="14"/>
  <c r="F285" i="14"/>
  <c r="E285" i="14"/>
  <c r="K264" i="14"/>
  <c r="L264" i="14"/>
  <c r="K265" i="14"/>
  <c r="L268" i="14"/>
  <c r="L271" i="14"/>
  <c r="K271" i="14"/>
  <c r="K270" i="14"/>
  <c r="F269" i="14"/>
  <c r="E269" i="14"/>
  <c r="K269" i="14"/>
  <c r="F268" i="14"/>
  <c r="E268" i="14"/>
  <c r="F267" i="14"/>
  <c r="E267" i="14"/>
  <c r="K266" i="14"/>
  <c r="L267" i="14"/>
  <c r="F266" i="14"/>
  <c r="E266" i="14"/>
  <c r="F265" i="14"/>
  <c r="E265" i="14"/>
  <c r="F264" i="14"/>
  <c r="E264" i="14"/>
  <c r="F263" i="14"/>
  <c r="E263" i="14"/>
  <c r="F262" i="14"/>
  <c r="E262" i="14"/>
  <c r="F261" i="14"/>
  <c r="E261" i="14"/>
  <c r="F260" i="14"/>
  <c r="E260" i="14"/>
  <c r="F259" i="14"/>
  <c r="E259" i="14"/>
  <c r="F258" i="14"/>
  <c r="E258" i="14"/>
  <c r="L239" i="14"/>
  <c r="K241" i="14"/>
  <c r="F240" i="14"/>
  <c r="E240" i="14"/>
  <c r="K239" i="14"/>
  <c r="F239" i="14"/>
  <c r="E239" i="14"/>
  <c r="F238" i="14"/>
  <c r="E238" i="14"/>
  <c r="K238" i="14"/>
  <c r="F237" i="14"/>
  <c r="E237" i="14"/>
  <c r="K236" i="14"/>
  <c r="F236" i="14"/>
  <c r="E236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9" i="14"/>
  <c r="E229" i="14"/>
  <c r="L215" i="14"/>
  <c r="K215" i="14"/>
  <c r="L214" i="14"/>
  <c r="K214" i="14"/>
  <c r="K213" i="14"/>
  <c r="F212" i="14"/>
  <c r="E212" i="14"/>
  <c r="K211" i="14"/>
  <c r="F211" i="14"/>
  <c r="E211" i="14"/>
  <c r="F210" i="14"/>
  <c r="E210" i="14"/>
  <c r="K210" i="14"/>
  <c r="F209" i="14"/>
  <c r="E209" i="14"/>
  <c r="K208" i="14"/>
  <c r="F208" i="14"/>
  <c r="E208" i="14"/>
  <c r="L207" i="14"/>
  <c r="K207" i="14"/>
  <c r="F207" i="14"/>
  <c r="E207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K175" i="14"/>
  <c r="L175" i="14"/>
  <c r="F188" i="14"/>
  <c r="E188" i="14"/>
  <c r="F187" i="14"/>
  <c r="E187" i="14"/>
  <c r="F186" i="14"/>
  <c r="E186" i="14"/>
  <c r="F185" i="14"/>
  <c r="E185" i="14"/>
  <c r="F184" i="14"/>
  <c r="E184" i="14"/>
  <c r="K183" i="14"/>
  <c r="F183" i="14"/>
  <c r="E183" i="14"/>
  <c r="K182" i="14"/>
  <c r="F182" i="14"/>
  <c r="E182" i="14"/>
  <c r="L181" i="14"/>
  <c r="K181" i="14"/>
  <c r="F181" i="14"/>
  <c r="E181" i="14"/>
  <c r="L180" i="14"/>
  <c r="K180" i="14"/>
  <c r="F180" i="14"/>
  <c r="E180" i="14"/>
  <c r="L179" i="14"/>
  <c r="K179" i="14"/>
  <c r="F179" i="14"/>
  <c r="E179" i="14"/>
  <c r="L178" i="14"/>
  <c r="K178" i="14"/>
  <c r="F178" i="14"/>
  <c r="E178" i="14"/>
  <c r="L177" i="14"/>
  <c r="K177" i="14"/>
  <c r="F177" i="14"/>
  <c r="E177" i="14"/>
  <c r="L176" i="14"/>
  <c r="K176" i="14"/>
  <c r="F176" i="14"/>
  <c r="E176" i="14"/>
  <c r="F175" i="14"/>
  <c r="E175" i="14"/>
  <c r="L163" i="14"/>
  <c r="K163" i="14"/>
  <c r="L162" i="14"/>
  <c r="K162" i="14"/>
  <c r="K161" i="14"/>
  <c r="F161" i="14"/>
  <c r="E161" i="14"/>
  <c r="F160" i="14"/>
  <c r="E160" i="14"/>
  <c r="K159" i="14"/>
  <c r="F159" i="14"/>
  <c r="E159" i="14"/>
  <c r="F158" i="14"/>
  <c r="E158" i="14"/>
  <c r="K158" i="14"/>
  <c r="F157" i="14"/>
  <c r="E157" i="14"/>
  <c r="K156" i="14"/>
  <c r="F156" i="14"/>
  <c r="E156" i="14"/>
  <c r="L155" i="14"/>
  <c r="K155" i="14"/>
  <c r="F155" i="14"/>
  <c r="E155" i="14"/>
  <c r="L154" i="14"/>
  <c r="K154" i="14"/>
  <c r="F154" i="14"/>
  <c r="E154" i="14"/>
  <c r="L153" i="14"/>
  <c r="K153" i="14"/>
  <c r="F153" i="14"/>
  <c r="E153" i="14"/>
  <c r="F152" i="14"/>
  <c r="E152" i="14"/>
  <c r="F151" i="14"/>
  <c r="E151" i="14"/>
  <c r="F150" i="14"/>
  <c r="E150" i="14"/>
  <c r="F149" i="14"/>
  <c r="E149" i="14"/>
  <c r="K123" i="14"/>
  <c r="L123" i="14"/>
  <c r="K124" i="14"/>
  <c r="L124" i="14"/>
  <c r="K125" i="14"/>
  <c r="L125" i="14"/>
  <c r="F135" i="14"/>
  <c r="E135" i="14"/>
  <c r="F134" i="14"/>
  <c r="E134" i="14"/>
  <c r="F133" i="14"/>
  <c r="E133" i="14"/>
  <c r="F132" i="14"/>
  <c r="E132" i="14"/>
  <c r="F131" i="14"/>
  <c r="E131" i="14"/>
  <c r="K130" i="14"/>
  <c r="F130" i="14"/>
  <c r="E130" i="14"/>
  <c r="L129" i="14"/>
  <c r="K129" i="14"/>
  <c r="F129" i="14"/>
  <c r="E129" i="14"/>
  <c r="L128" i="14"/>
  <c r="K128" i="14"/>
  <c r="F128" i="14"/>
  <c r="E128" i="14"/>
  <c r="L127" i="14"/>
  <c r="K127" i="14"/>
  <c r="F127" i="14"/>
  <c r="E127" i="14"/>
  <c r="L126" i="14"/>
  <c r="K126" i="14"/>
  <c r="F126" i="14"/>
  <c r="E126" i="14"/>
  <c r="F125" i="14"/>
  <c r="E125" i="14"/>
  <c r="F124" i="14"/>
  <c r="E124" i="14"/>
  <c r="F123" i="14"/>
  <c r="E123" i="14"/>
  <c r="L109" i="14"/>
  <c r="K109" i="14"/>
  <c r="K108" i="14"/>
  <c r="F107" i="14"/>
  <c r="E107" i="14"/>
  <c r="K106" i="14"/>
  <c r="L106" i="14"/>
  <c r="F106" i="14"/>
  <c r="E106" i="14"/>
  <c r="F105" i="14"/>
  <c r="E105" i="14"/>
  <c r="K105" i="14"/>
  <c r="L105" i="14"/>
  <c r="F104" i="14"/>
  <c r="E104" i="14"/>
  <c r="K103" i="14"/>
  <c r="F103" i="14"/>
  <c r="E103" i="14"/>
  <c r="L102" i="14"/>
  <c r="K102" i="14"/>
  <c r="F102" i="14"/>
  <c r="E102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L82" i="14"/>
  <c r="K82" i="14"/>
  <c r="K81" i="14"/>
  <c r="F80" i="14"/>
  <c r="E80" i="14"/>
  <c r="K80" i="14"/>
  <c r="F79" i="14"/>
  <c r="E79" i="14"/>
  <c r="F78" i="14"/>
  <c r="E78" i="14"/>
  <c r="K77" i="14"/>
  <c r="F77" i="14"/>
  <c r="E77" i="14"/>
  <c r="K76" i="14"/>
  <c r="F76" i="14"/>
  <c r="E76" i="14"/>
  <c r="L75" i="14"/>
  <c r="K75" i="14"/>
  <c r="F75" i="14"/>
  <c r="E75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E37" i="14"/>
  <c r="F37" i="14"/>
  <c r="F48" i="14"/>
  <c r="E48" i="14"/>
  <c r="F47" i="14"/>
  <c r="E47" i="14"/>
  <c r="F46" i="14"/>
  <c r="E46" i="14"/>
  <c r="K45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M2090" i="14" l="1"/>
  <c r="G2129" i="14"/>
  <c r="L3174" i="14"/>
  <c r="G3279" i="14"/>
  <c r="G919" i="14"/>
  <c r="G2304" i="14"/>
  <c r="M1413" i="14"/>
  <c r="G2183" i="14"/>
  <c r="M3384" i="14"/>
  <c r="G765" i="14"/>
  <c r="G3041" i="14"/>
  <c r="G2161" i="14"/>
  <c r="M2274" i="14"/>
  <c r="M2289" i="14"/>
  <c r="G3244" i="14"/>
  <c r="M1644" i="14"/>
  <c r="G2865" i="14"/>
  <c r="G2925" i="14"/>
  <c r="G2116" i="14"/>
  <c r="G3178" i="14"/>
  <c r="G3456" i="14"/>
  <c r="G2358" i="14"/>
  <c r="M2402" i="14"/>
  <c r="G769" i="14"/>
  <c r="G3476" i="14"/>
  <c r="G3453" i="14"/>
  <c r="G2163" i="14"/>
  <c r="G2356" i="14"/>
  <c r="G2420" i="14"/>
  <c r="G3142" i="14"/>
  <c r="G3414" i="14"/>
  <c r="M2104" i="14"/>
  <c r="G2118" i="14"/>
  <c r="G2302" i="14"/>
  <c r="G2389" i="14"/>
  <c r="G3478" i="14"/>
  <c r="L381" i="16"/>
  <c r="L382" i="16"/>
  <c r="M382" i="16" s="1"/>
  <c r="L26" i="16"/>
  <c r="L27" i="16"/>
  <c r="M27" i="16" s="1"/>
  <c r="M321" i="14"/>
  <c r="M658" i="14"/>
  <c r="P1130" i="14"/>
  <c r="G1272" i="14"/>
  <c r="M1366" i="14"/>
  <c r="K1386" i="14"/>
  <c r="P1434" i="14"/>
  <c r="M1877" i="14"/>
  <c r="M1887" i="14"/>
  <c r="G1918" i="14"/>
  <c r="G2083" i="14"/>
  <c r="G2451" i="14"/>
  <c r="G2457" i="14"/>
  <c r="G2459" i="14"/>
  <c r="G2485" i="14"/>
  <c r="M2488" i="14"/>
  <c r="G3173" i="14"/>
  <c r="G3282" i="14"/>
  <c r="G1239" i="14"/>
  <c r="G322" i="14"/>
  <c r="M2034" i="14"/>
  <c r="G2090" i="14"/>
  <c r="G2095" i="14"/>
  <c r="G2231" i="14"/>
  <c r="K2262" i="14"/>
  <c r="M2262" i="14" s="1"/>
  <c r="G2367" i="14"/>
  <c r="M2418" i="14"/>
  <c r="G2462" i="14"/>
  <c r="M3006" i="14"/>
  <c r="G3034" i="14"/>
  <c r="M3042" i="14"/>
  <c r="G3060" i="14"/>
  <c r="G3305" i="14"/>
  <c r="G3386" i="14"/>
  <c r="M3454" i="14"/>
  <c r="M3440" i="14"/>
  <c r="G3481" i="14"/>
  <c r="P2081" i="14"/>
  <c r="P1403" i="14"/>
  <c r="P503" i="14"/>
  <c r="G23" i="13" s="1"/>
  <c r="G312" i="14"/>
  <c r="M1490" i="14"/>
  <c r="G785" i="14"/>
  <c r="G787" i="14"/>
  <c r="G816" i="14"/>
  <c r="M1365" i="14"/>
  <c r="G1368" i="14"/>
  <c r="M1381" i="14"/>
  <c r="M1640" i="14"/>
  <c r="M1643" i="14"/>
  <c r="M2023" i="14"/>
  <c r="G2100" i="14"/>
  <c r="G2169" i="14"/>
  <c r="G2229" i="14"/>
  <c r="G2266" i="14"/>
  <c r="G3024" i="14"/>
  <c r="G3032" i="14"/>
  <c r="K3038" i="14"/>
  <c r="G3239" i="14"/>
  <c r="G1438" i="14"/>
  <c r="G1443" i="14"/>
  <c r="G3000" i="14"/>
  <c r="G3339" i="14"/>
  <c r="G1839" i="14"/>
  <c r="G2012" i="14"/>
  <c r="M2106" i="14"/>
  <c r="M2108" i="14"/>
  <c r="M2130" i="14"/>
  <c r="M2132" i="14"/>
  <c r="M2134" i="14"/>
  <c r="G2450" i="14"/>
  <c r="M2456" i="14"/>
  <c r="G3038" i="14"/>
  <c r="G3062" i="14"/>
  <c r="G3140" i="14"/>
  <c r="G3349" i="14"/>
  <c r="G861" i="14"/>
  <c r="M902" i="14"/>
  <c r="G990" i="14"/>
  <c r="G1169" i="14"/>
  <c r="M1918" i="14"/>
  <c r="G1937" i="14"/>
  <c r="G1939" i="14"/>
  <c r="M1990" i="14"/>
  <c r="G2067" i="14"/>
  <c r="G2071" i="14"/>
  <c r="G2073" i="14"/>
  <c r="G2332" i="14"/>
  <c r="G2334" i="14"/>
  <c r="G2336" i="14"/>
  <c r="M2465" i="14"/>
  <c r="G2483" i="14"/>
  <c r="G2487" i="14"/>
  <c r="M2532" i="14"/>
  <c r="M2534" i="14"/>
  <c r="G2556" i="14"/>
  <c r="G2560" i="14"/>
  <c r="G2826" i="14"/>
  <c r="G2830" i="14"/>
  <c r="G2833" i="14"/>
  <c r="G2965" i="14"/>
  <c r="G3274" i="14"/>
  <c r="L319" i="14"/>
  <c r="M319" i="14" s="1"/>
  <c r="G5" i="13"/>
  <c r="L157" i="14"/>
  <c r="G1345" i="14"/>
  <c r="G1352" i="14"/>
  <c r="G1354" i="14"/>
  <c r="G1483" i="14"/>
  <c r="G1487" i="14"/>
  <c r="M1491" i="14"/>
  <c r="M1760" i="14"/>
  <c r="M2036" i="14"/>
  <c r="M2038" i="14"/>
  <c r="M2040" i="14"/>
  <c r="M2042" i="14"/>
  <c r="M2085" i="14"/>
  <c r="M2087" i="14"/>
  <c r="M2089" i="14"/>
  <c r="M2487" i="14"/>
  <c r="M3272" i="14"/>
  <c r="G3316" i="14"/>
  <c r="G3342" i="14"/>
  <c r="K3448" i="14"/>
  <c r="G3455" i="14"/>
  <c r="G864" i="14"/>
  <c r="G1552" i="14"/>
  <c r="K1912" i="14"/>
  <c r="M1935" i="14"/>
  <c r="M1937" i="14"/>
  <c r="G2009" i="14"/>
  <c r="G2076" i="14"/>
  <c r="M2305" i="14"/>
  <c r="G2891" i="14"/>
  <c r="G3272" i="14"/>
  <c r="G3372" i="14"/>
  <c r="M3457" i="14"/>
  <c r="M3453" i="14"/>
  <c r="M3439" i="14"/>
  <c r="G3474" i="14"/>
  <c r="G6" i="13"/>
  <c r="G859" i="14"/>
  <c r="G1040" i="14"/>
  <c r="M1059" i="14"/>
  <c r="M1062" i="14"/>
  <c r="M1422" i="14"/>
  <c r="M1426" i="14"/>
  <c r="M1429" i="14"/>
  <c r="M1734" i="14"/>
  <c r="G1930" i="14"/>
  <c r="G1934" i="14"/>
  <c r="G1938" i="14"/>
  <c r="G2192" i="14"/>
  <c r="G2350" i="14"/>
  <c r="M2604" i="14"/>
  <c r="G2828" i="14"/>
  <c r="G3273" i="14"/>
  <c r="K323" i="14"/>
  <c r="M660" i="14"/>
  <c r="G767" i="14"/>
  <c r="G770" i="14"/>
  <c r="G772" i="14"/>
  <c r="G784" i="14"/>
  <c r="G786" i="14"/>
  <c r="M788" i="14"/>
  <c r="G798" i="14"/>
  <c r="G815" i="14"/>
  <c r="G1541" i="14"/>
  <c r="M2120" i="14"/>
  <c r="M2122" i="14"/>
  <c r="M2231" i="14"/>
  <c r="G2263" i="14"/>
  <c r="G2362" i="14"/>
  <c r="G2761" i="14"/>
  <c r="G2763" i="14"/>
  <c r="G2900" i="14"/>
  <c r="G2969" i="14"/>
  <c r="G3197" i="14"/>
  <c r="G3205" i="14"/>
  <c r="G3229" i="14"/>
  <c r="G3233" i="14"/>
  <c r="G3237" i="14"/>
  <c r="G3369" i="14"/>
  <c r="G3373" i="14"/>
  <c r="G3380" i="14"/>
  <c r="M3385" i="14"/>
  <c r="G3410" i="14"/>
  <c r="M3438" i="14"/>
  <c r="G768" i="14"/>
  <c r="G1150" i="14"/>
  <c r="G1471" i="14"/>
  <c r="G1475" i="14"/>
  <c r="G1757" i="14"/>
  <c r="M1826" i="14"/>
  <c r="G1837" i="14"/>
  <c r="G1841" i="14"/>
  <c r="M1845" i="14"/>
  <c r="M1920" i="14"/>
  <c r="G2020" i="14"/>
  <c r="M2022" i="14"/>
  <c r="M2026" i="14"/>
  <c r="G2036" i="14"/>
  <c r="G2042" i="14"/>
  <c r="M2098" i="14"/>
  <c r="M2100" i="14"/>
  <c r="G2172" i="14"/>
  <c r="G2181" i="14"/>
  <c r="M2198" i="14"/>
  <c r="M2200" i="14"/>
  <c r="M2202" i="14"/>
  <c r="M2204" i="14"/>
  <c r="G2215" i="14"/>
  <c r="M2220" i="14"/>
  <c r="M2224" i="14"/>
  <c r="M2304" i="14"/>
  <c r="M2307" i="14"/>
  <c r="M2335" i="14"/>
  <c r="G2626" i="14"/>
  <c r="G3002" i="14"/>
  <c r="G3198" i="14"/>
  <c r="G3202" i="14"/>
  <c r="G3230" i="14"/>
  <c r="G3276" i="14"/>
  <c r="G3281" i="14"/>
  <c r="G3370" i="14"/>
  <c r="G3435" i="14"/>
  <c r="G3439" i="14"/>
  <c r="G3452" i="14"/>
  <c r="M3455" i="14"/>
  <c r="G3472" i="14"/>
  <c r="E10" i="13"/>
  <c r="G318" i="14"/>
  <c r="G1083" i="14"/>
  <c r="G1566" i="14"/>
  <c r="G1808" i="14"/>
  <c r="M2025" i="14"/>
  <c r="M2027" i="14"/>
  <c r="G2039" i="14"/>
  <c r="G2054" i="14"/>
  <c r="G2070" i="14"/>
  <c r="G2072" i="14"/>
  <c r="G2084" i="14"/>
  <c r="I2095" i="14"/>
  <c r="L2095" i="14" s="1"/>
  <c r="M2095" i="14" s="1"/>
  <c r="G2270" i="14"/>
  <c r="M2302" i="14"/>
  <c r="G2326" i="14"/>
  <c r="M2385" i="14"/>
  <c r="M2387" i="14"/>
  <c r="G2502" i="14"/>
  <c r="G2655" i="14"/>
  <c r="G2762" i="14"/>
  <c r="M2769" i="14"/>
  <c r="M2771" i="14"/>
  <c r="G2797" i="14"/>
  <c r="G2800" i="14"/>
  <c r="G2938" i="14"/>
  <c r="G3210" i="14"/>
  <c r="G3264" i="14"/>
  <c r="G3268" i="14"/>
  <c r="G3280" i="14"/>
  <c r="G3309" i="14"/>
  <c r="G3337" i="14"/>
  <c r="G3341" i="14"/>
  <c r="G3350" i="14"/>
  <c r="M3386" i="14"/>
  <c r="G3479" i="14"/>
  <c r="G3482" i="14"/>
  <c r="P66" i="14"/>
  <c r="G313" i="14"/>
  <c r="K577" i="14"/>
  <c r="G1397" i="14"/>
  <c r="G1514" i="14"/>
  <c r="M1537" i="14"/>
  <c r="G1714" i="14"/>
  <c r="G1728" i="14"/>
  <c r="G1791" i="14"/>
  <c r="G2187" i="14"/>
  <c r="G2191" i="14"/>
  <c r="M2317" i="14"/>
  <c r="G2383" i="14"/>
  <c r="M2703" i="14"/>
  <c r="G3107" i="14"/>
  <c r="G1009" i="14"/>
  <c r="G1013" i="14"/>
  <c r="G1015" i="14"/>
  <c r="G1017" i="14"/>
  <c r="G1044" i="14"/>
  <c r="G1113" i="14"/>
  <c r="G1232" i="14"/>
  <c r="G1346" i="14"/>
  <c r="M1348" i="14"/>
  <c r="G1380" i="14"/>
  <c r="G1405" i="14"/>
  <c r="M1408" i="14"/>
  <c r="G1582" i="14"/>
  <c r="G1691" i="14"/>
  <c r="G1693" i="14"/>
  <c r="G1871" i="14"/>
  <c r="G2026" i="14"/>
  <c r="M2137" i="14"/>
  <c r="G2203" i="14"/>
  <c r="G2223" i="14"/>
  <c r="G2227" i="14"/>
  <c r="G2230" i="14"/>
  <c r="G2282" i="14"/>
  <c r="M2285" i="14"/>
  <c r="G2406" i="14"/>
  <c r="G2430" i="14"/>
  <c r="G2517" i="14"/>
  <c r="G2524" i="14"/>
  <c r="G2526" i="14"/>
  <c r="G2529" i="14"/>
  <c r="G2692" i="14"/>
  <c r="G2695" i="14"/>
  <c r="G2728" i="14"/>
  <c r="G2756" i="14"/>
  <c r="G2760" i="14"/>
  <c r="G2765" i="14"/>
  <c r="G2859" i="14"/>
  <c r="G2869" i="14"/>
  <c r="G2960" i="14"/>
  <c r="G3093" i="14"/>
  <c r="G3129" i="14"/>
  <c r="G3133" i="14"/>
  <c r="G3236" i="14"/>
  <c r="G3240" i="14"/>
  <c r="G3265" i="14"/>
  <c r="G3275" i="14"/>
  <c r="G3278" i="14"/>
  <c r="G3302" i="14"/>
  <c r="G3306" i="14"/>
  <c r="G3384" i="14"/>
  <c r="G3449" i="14"/>
  <c r="G1998" i="14"/>
  <c r="M2011" i="14"/>
  <c r="G3403" i="14"/>
  <c r="G3411" i="14"/>
  <c r="M3456" i="14"/>
  <c r="G1413" i="14"/>
  <c r="G1607" i="14"/>
  <c r="G1609" i="14"/>
  <c r="M1699" i="14"/>
  <c r="G2132" i="14"/>
  <c r="G2134" i="14"/>
  <c r="K2194" i="14"/>
  <c r="M2239" i="14"/>
  <c r="G2265" i="14"/>
  <c r="G2267" i="14"/>
  <c r="G2271" i="14"/>
  <c r="G2369" i="14"/>
  <c r="M2373" i="14"/>
  <c r="G2433" i="14"/>
  <c r="G2518" i="14"/>
  <c r="G2522" i="14"/>
  <c r="G2700" i="14"/>
  <c r="K2765" i="14"/>
  <c r="M2770" i="14"/>
  <c r="G2738" i="14"/>
  <c r="G2804" i="14"/>
  <c r="G2860" i="14"/>
  <c r="K2869" i="14"/>
  <c r="M2869" i="14" s="1"/>
  <c r="G2967" i="14"/>
  <c r="G3165" i="14"/>
  <c r="G3174" i="14"/>
  <c r="G3343" i="14"/>
  <c r="G3443" i="14"/>
  <c r="G3445" i="14"/>
  <c r="G3450" i="14"/>
  <c r="M3442" i="14"/>
  <c r="I1913" i="14"/>
  <c r="M904" i="14"/>
  <c r="G917" i="14"/>
  <c r="G1439" i="14"/>
  <c r="M1857" i="14"/>
  <c r="M1876" i="14"/>
  <c r="M1886" i="14"/>
  <c r="G1909" i="14"/>
  <c r="G1915" i="14"/>
  <c r="G2023" i="14"/>
  <c r="G2186" i="14"/>
  <c r="G2190" i="14"/>
  <c r="M2336" i="14"/>
  <c r="M2338" i="14"/>
  <c r="G3071" i="14"/>
  <c r="G3238" i="14"/>
  <c r="M3284" i="14"/>
  <c r="G3314" i="14"/>
  <c r="G955" i="14"/>
  <c r="G957" i="14"/>
  <c r="M1123" i="14"/>
  <c r="G1196" i="14"/>
  <c r="G1200" i="14"/>
  <c r="G1234" i="14"/>
  <c r="G1256" i="14"/>
  <c r="M1330" i="14"/>
  <c r="G1344" i="14"/>
  <c r="G1375" i="14"/>
  <c r="G1390" i="14"/>
  <c r="G1407" i="14"/>
  <c r="M1409" i="14"/>
  <c r="G1423" i="14"/>
  <c r="G1425" i="14"/>
  <c r="G1459" i="14"/>
  <c r="M1546" i="14"/>
  <c r="G1653" i="14"/>
  <c r="G1657" i="14"/>
  <c r="M1659" i="14"/>
  <c r="G1683" i="14"/>
  <c r="G1687" i="14"/>
  <c r="G1744" i="14"/>
  <c r="G1887" i="14"/>
  <c r="M1889" i="14"/>
  <c r="M1907" i="14"/>
  <c r="G1972" i="14"/>
  <c r="G2153" i="14"/>
  <c r="G2155" i="14"/>
  <c r="G2204" i="14"/>
  <c r="M2206" i="14"/>
  <c r="G2226" i="14"/>
  <c r="G2429" i="14"/>
  <c r="M2437" i="14"/>
  <c r="M2439" i="14"/>
  <c r="G2686" i="14"/>
  <c r="G2694" i="14"/>
  <c r="G2727" i="14"/>
  <c r="G2729" i="14"/>
  <c r="G2895" i="14"/>
  <c r="G2958" i="14"/>
  <c r="G2962" i="14"/>
  <c r="G3127" i="14"/>
  <c r="G3267" i="14"/>
  <c r="G3300" i="14"/>
  <c r="G3304" i="14"/>
  <c r="G3308" i="14"/>
  <c r="G3317" i="14"/>
  <c r="G3344" i="14"/>
  <c r="G3383" i="14"/>
  <c r="P3124" i="14"/>
  <c r="M662" i="14"/>
  <c r="G873" i="14"/>
  <c r="G893" i="14"/>
  <c r="M661" i="14"/>
  <c r="L932" i="14"/>
  <c r="M932" i="14" s="1"/>
  <c r="G959" i="14"/>
  <c r="G982" i="14"/>
  <c r="G1014" i="14"/>
  <c r="M1058" i="14"/>
  <c r="M1060" i="14"/>
  <c r="M1074" i="14"/>
  <c r="G1171" i="14"/>
  <c r="G1335" i="14"/>
  <c r="G1396" i="14"/>
  <c r="G1472" i="14"/>
  <c r="G1476" i="14"/>
  <c r="G1518" i="14"/>
  <c r="G1533" i="14"/>
  <c r="M1553" i="14"/>
  <c r="G1591" i="14"/>
  <c r="G1602" i="14"/>
  <c r="K1634" i="14"/>
  <c r="G1695" i="14"/>
  <c r="G1717" i="14"/>
  <c r="G1734" i="14"/>
  <c r="G1735" i="14"/>
  <c r="G1761" i="14"/>
  <c r="G2567" i="14"/>
  <c r="G928" i="14"/>
  <c r="G996" i="14"/>
  <c r="G998" i="14"/>
  <c r="G1000" i="14"/>
  <c r="G1057" i="14"/>
  <c r="G1108" i="14"/>
  <c r="G1110" i="14"/>
  <c r="G1112" i="14"/>
  <c r="F1369" i="14"/>
  <c r="M1411" i="14"/>
  <c r="K1480" i="14"/>
  <c r="M1547" i="14"/>
  <c r="M1551" i="14"/>
  <c r="F1708" i="14"/>
  <c r="M2298" i="14"/>
  <c r="K3243" i="14"/>
  <c r="K3242" i="14"/>
  <c r="M3242" i="14" s="1"/>
  <c r="I3243" i="14"/>
  <c r="L3244" i="14" s="1"/>
  <c r="M3244" i="14" s="1"/>
  <c r="G860" i="14"/>
  <c r="G898" i="14"/>
  <c r="M986" i="14"/>
  <c r="M1152" i="14"/>
  <c r="G1298" i="14"/>
  <c r="G1356" i="14"/>
  <c r="G1416" i="14"/>
  <c r="G1440" i="14"/>
  <c r="G1442" i="14"/>
  <c r="G1446" i="14"/>
  <c r="K1478" i="14"/>
  <c r="G1481" i="14"/>
  <c r="M1489" i="14"/>
  <c r="G1567" i="14"/>
  <c r="G1655" i="14"/>
  <c r="L320" i="14"/>
  <c r="M320" i="14" s="1"/>
  <c r="K1973" i="14"/>
  <c r="K1972" i="14"/>
  <c r="G1665" i="14"/>
  <c r="G1719" i="14"/>
  <c r="M1723" i="14"/>
  <c r="K2427" i="14"/>
  <c r="K2428" i="14"/>
  <c r="G1022" i="14"/>
  <c r="L322" i="14"/>
  <c r="M322" i="14" s="1"/>
  <c r="G1094" i="14"/>
  <c r="G1202" i="14"/>
  <c r="G1332" i="14"/>
  <c r="M1454" i="14"/>
  <c r="M1456" i="14"/>
  <c r="M1458" i="14"/>
  <c r="M1548" i="14"/>
  <c r="M1552" i="14"/>
  <c r="G1562" i="14"/>
  <c r="K1571" i="14"/>
  <c r="G1581" i="14"/>
  <c r="G1656" i="14"/>
  <c r="M1676" i="14"/>
  <c r="G1694" i="14"/>
  <c r="G1700" i="14"/>
  <c r="M1737" i="14"/>
  <c r="G1747" i="14"/>
  <c r="M1738" i="14"/>
  <c r="G1746" i="14"/>
  <c r="G1752" i="14"/>
  <c r="G1754" i="14"/>
  <c r="G1819" i="14"/>
  <c r="G1843" i="14"/>
  <c r="K1849" i="14"/>
  <c r="M1854" i="14"/>
  <c r="G1947" i="14"/>
  <c r="G1952" i="14"/>
  <c r="G2010" i="14"/>
  <c r="G2029" i="14"/>
  <c r="G2055" i="14"/>
  <c r="M2097" i="14"/>
  <c r="M2103" i="14"/>
  <c r="K2193" i="14"/>
  <c r="M2233" i="14"/>
  <c r="M2237" i="14"/>
  <c r="M2272" i="14"/>
  <c r="M2288" i="14"/>
  <c r="M2299" i="14"/>
  <c r="M2303" i="14"/>
  <c r="G2327" i="14"/>
  <c r="G2365" i="14"/>
  <c r="G2488" i="14"/>
  <c r="G2523" i="14"/>
  <c r="G2525" i="14"/>
  <c r="G2530" i="14"/>
  <c r="G2661" i="14"/>
  <c r="G2770" i="14"/>
  <c r="M2772" i="14"/>
  <c r="M2803" i="14"/>
  <c r="G3040" i="14"/>
  <c r="G3073" i="14"/>
  <c r="G3138" i="14"/>
  <c r="G3141" i="14"/>
  <c r="M3133" i="14"/>
  <c r="G3163" i="14"/>
  <c r="G3200" i="14"/>
  <c r="G3204" i="14"/>
  <c r="G3270" i="14"/>
  <c r="G3313" i="14"/>
  <c r="G3351" i="14"/>
  <c r="G3374" i="14"/>
  <c r="G3409" i="14"/>
  <c r="G3412" i="14"/>
  <c r="G3418" i="14"/>
  <c r="G3437" i="14"/>
  <c r="G3469" i="14"/>
  <c r="G3473" i="14"/>
  <c r="M3478" i="14"/>
  <c r="G1817" i="14"/>
  <c r="G1900" i="14"/>
  <c r="G1904" i="14"/>
  <c r="M1945" i="14"/>
  <c r="G1959" i="14"/>
  <c r="G1963" i="14"/>
  <c r="G1993" i="14"/>
  <c r="G2062" i="14"/>
  <c r="M2066" i="14"/>
  <c r="M2072" i="14"/>
  <c r="M2075" i="14"/>
  <c r="G2074" i="14"/>
  <c r="M2105" i="14"/>
  <c r="G2122" i="14"/>
  <c r="M2222" i="14"/>
  <c r="G2255" i="14"/>
  <c r="G2259" i="14"/>
  <c r="G2293" i="14"/>
  <c r="G2316" i="14"/>
  <c r="G2319" i="14"/>
  <c r="G2321" i="14"/>
  <c r="G2325" i="14"/>
  <c r="I2392" i="14"/>
  <c r="L2393" i="14" s="1"/>
  <c r="G2535" i="14"/>
  <c r="G2557" i="14"/>
  <c r="G2564" i="14"/>
  <c r="G2703" i="14"/>
  <c r="G2722" i="14"/>
  <c r="G2726" i="14"/>
  <c r="G2731" i="14"/>
  <c r="G2736" i="14"/>
  <c r="M2738" i="14"/>
  <c r="G2794" i="14"/>
  <c r="G2831" i="14"/>
  <c r="K2833" i="14"/>
  <c r="G2892" i="14"/>
  <c r="G2931" i="14"/>
  <c r="G2968" i="14"/>
  <c r="G2972" i="14"/>
  <c r="G3061" i="14"/>
  <c r="G3126" i="14"/>
  <c r="G3134" i="14"/>
  <c r="G3164" i="14"/>
  <c r="G3307" i="14"/>
  <c r="G3381" i="14"/>
  <c r="G3451" i="14"/>
  <c r="F3495" i="14"/>
  <c r="G1881" i="14"/>
  <c r="G1888" i="14"/>
  <c r="G2005" i="14"/>
  <c r="G2007" i="14"/>
  <c r="M2012" i="14"/>
  <c r="M2013" i="14"/>
  <c r="M2021" i="14"/>
  <c r="G2041" i="14"/>
  <c r="F2077" i="14"/>
  <c r="G2087" i="14"/>
  <c r="G2089" i="14"/>
  <c r="G2096" i="14"/>
  <c r="M2102" i="14"/>
  <c r="G2108" i="14"/>
  <c r="M2140" i="14"/>
  <c r="G2225" i="14"/>
  <c r="M2266" i="14"/>
  <c r="G2291" i="14"/>
  <c r="G2328" i="14"/>
  <c r="G2331" i="14"/>
  <c r="G2363" i="14"/>
  <c r="M2365" i="14"/>
  <c r="M2374" i="14"/>
  <c r="G2398" i="14"/>
  <c r="M2440" i="14"/>
  <c r="M2466" i="14"/>
  <c r="M2490" i="14"/>
  <c r="G2496" i="14"/>
  <c r="G2504" i="14"/>
  <c r="G2554" i="14"/>
  <c r="G2558" i="14"/>
  <c r="G2662" i="14"/>
  <c r="K2731" i="14"/>
  <c r="M2736" i="14"/>
  <c r="G2837" i="14"/>
  <c r="G3058" i="14"/>
  <c r="G3131" i="14"/>
  <c r="M3178" i="14"/>
  <c r="F3255" i="14"/>
  <c r="G3271" i="14"/>
  <c r="M3282" i="14"/>
  <c r="G3335" i="14"/>
  <c r="F3394" i="14"/>
  <c r="G3413" i="14"/>
  <c r="G3438" i="14"/>
  <c r="M1827" i="14"/>
  <c r="G1842" i="14"/>
  <c r="G1846" i="14"/>
  <c r="G2022" i="14"/>
  <c r="G2052" i="14"/>
  <c r="M2067" i="14"/>
  <c r="M2069" i="14"/>
  <c r="M2071" i="14"/>
  <c r="G2117" i="14"/>
  <c r="M2300" i="14"/>
  <c r="G2366" i="14"/>
  <c r="M2398" i="14"/>
  <c r="G2486" i="14"/>
  <c r="G2964" i="14"/>
  <c r="G2991" i="14"/>
  <c r="G3137" i="14"/>
  <c r="G3143" i="14"/>
  <c r="G3169" i="14"/>
  <c r="G3172" i="14"/>
  <c r="G3376" i="14"/>
  <c r="G3471" i="14"/>
  <c r="G315" i="14"/>
  <c r="M1798" i="14"/>
  <c r="G1816" i="14"/>
  <c r="G1818" i="14"/>
  <c r="G1902" i="14"/>
  <c r="G1905" i="14"/>
  <c r="G1907" i="14"/>
  <c r="M1916" i="14"/>
  <c r="G1961" i="14"/>
  <c r="G1991" i="14"/>
  <c r="G1994" i="14"/>
  <c r="G1996" i="14"/>
  <c r="M2008" i="14"/>
  <c r="G2024" i="14"/>
  <c r="M2037" i="14"/>
  <c r="M2039" i="14"/>
  <c r="M2041" i="14"/>
  <c r="G2063" i="14"/>
  <c r="G2103" i="14"/>
  <c r="M2136" i="14"/>
  <c r="M2138" i="14"/>
  <c r="G2147" i="14"/>
  <c r="M2147" i="14"/>
  <c r="G2228" i="14"/>
  <c r="G2252" i="14"/>
  <c r="G2256" i="14"/>
  <c r="G2258" i="14"/>
  <c r="M2291" i="14"/>
  <c r="G2294" i="14"/>
  <c r="G2320" i="14"/>
  <c r="G2324" i="14"/>
  <c r="G2382" i="14"/>
  <c r="M2391" i="14"/>
  <c r="M2394" i="14"/>
  <c r="G2396" i="14"/>
  <c r="G2422" i="14"/>
  <c r="G2497" i="14"/>
  <c r="G2503" i="14"/>
  <c r="G2532" i="14"/>
  <c r="G2601" i="14"/>
  <c r="M2667" i="14"/>
  <c r="G2821" i="14"/>
  <c r="K2834" i="14"/>
  <c r="M2875" i="14"/>
  <c r="G2894" i="14"/>
  <c r="G2901" i="14"/>
  <c r="G2933" i="14"/>
  <c r="I2970" i="14"/>
  <c r="G3027" i="14"/>
  <c r="G3059" i="14"/>
  <c r="G3092" i="14"/>
  <c r="G3162" i="14"/>
  <c r="G3166" i="14"/>
  <c r="G3170" i="14"/>
  <c r="M3179" i="14"/>
  <c r="G3206" i="14"/>
  <c r="M3212" i="14"/>
  <c r="G3241" i="14"/>
  <c r="G3243" i="14"/>
  <c r="G3301" i="14"/>
  <c r="G3315" i="14"/>
  <c r="M3387" i="14"/>
  <c r="G3407" i="14"/>
  <c r="G3417" i="14"/>
  <c r="M3441" i="14"/>
  <c r="G3483" i="14"/>
  <c r="G1759" i="14"/>
  <c r="I1816" i="14"/>
  <c r="L1817" i="14" s="1"/>
  <c r="G2031" i="14"/>
  <c r="M2044" i="14"/>
  <c r="G2115" i="14"/>
  <c r="M2117" i="14"/>
  <c r="M2119" i="14"/>
  <c r="G2139" i="14"/>
  <c r="M2190" i="14"/>
  <c r="G2200" i="14"/>
  <c r="G2220" i="14"/>
  <c r="G2222" i="14"/>
  <c r="M2265" i="14"/>
  <c r="M2286" i="14"/>
  <c r="M2366" i="14"/>
  <c r="G2407" i="14"/>
  <c r="M2420" i="14"/>
  <c r="M2467" i="14"/>
  <c r="G2663" i="14"/>
  <c r="G2665" i="14"/>
  <c r="M2735" i="14"/>
  <c r="M2737" i="14"/>
  <c r="G2789" i="14"/>
  <c r="G2930" i="14"/>
  <c r="G2970" i="14"/>
  <c r="G2996" i="14"/>
  <c r="M3177" i="14"/>
  <c r="M3213" i="14"/>
  <c r="M3280" i="14"/>
  <c r="G3283" i="14"/>
  <c r="G3312" i="14"/>
  <c r="G3377" i="14"/>
  <c r="M3411" i="14"/>
  <c r="G3440" i="14"/>
  <c r="G3454" i="14"/>
  <c r="M3437" i="14"/>
  <c r="L35" i="15"/>
  <c r="L11" i="15"/>
  <c r="L28" i="15"/>
  <c r="L30" i="15"/>
  <c r="L32" i="15"/>
  <c r="L8" i="15"/>
  <c r="L39" i="15"/>
  <c r="L10" i="15"/>
  <c r="L12" i="15"/>
  <c r="H37" i="15"/>
  <c r="K37" i="15" s="1"/>
  <c r="L37" i="15" s="1"/>
  <c r="J36" i="15"/>
  <c r="F8" i="15"/>
  <c r="F27" i="15"/>
  <c r="F29" i="15"/>
  <c r="F48" i="15"/>
  <c r="F49" i="15"/>
  <c r="F52" i="15"/>
  <c r="F47" i="15"/>
  <c r="J55" i="15"/>
  <c r="K36" i="15"/>
  <c r="F54" i="15"/>
  <c r="F56" i="15"/>
  <c r="F17" i="15"/>
  <c r="H33" i="15"/>
  <c r="K33" i="15" s="1"/>
  <c r="L33" i="15" s="1"/>
  <c r="F55" i="15"/>
  <c r="L60" i="15"/>
  <c r="F7" i="15"/>
  <c r="F38" i="15"/>
  <c r="F53" i="15"/>
  <c r="F36" i="15"/>
  <c r="F32" i="15"/>
  <c r="F31" i="15"/>
  <c r="F37" i="15"/>
  <c r="F28" i="15"/>
  <c r="F30" i="15"/>
  <c r="F40" i="15"/>
  <c r="J16" i="15"/>
  <c r="L16" i="15" s="1"/>
  <c r="L31" i="15"/>
  <c r="L7" i="15"/>
  <c r="H13" i="15"/>
  <c r="K13" i="15" s="1"/>
  <c r="L13" i="15" s="1"/>
  <c r="L27" i="15"/>
  <c r="F51" i="15"/>
  <c r="H17" i="15"/>
  <c r="K17" i="15" s="1"/>
  <c r="L17" i="15" s="1"/>
  <c r="F33" i="15"/>
  <c r="F39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34" i="15"/>
  <c r="K56" i="15"/>
  <c r="L56" i="15" s="1"/>
  <c r="H54" i="15"/>
  <c r="F58" i="15"/>
  <c r="F35" i="15"/>
  <c r="F50" i="15"/>
  <c r="F57" i="15"/>
  <c r="H58" i="15"/>
  <c r="J58" i="15"/>
  <c r="F26" i="15"/>
  <c r="L29" i="15"/>
  <c r="F34" i="15"/>
  <c r="L40" i="15"/>
  <c r="K57" i="15"/>
  <c r="L57" i="15" s="1"/>
  <c r="F15" i="15"/>
  <c r="L53" i="15"/>
  <c r="G547" i="14"/>
  <c r="G546" i="14"/>
  <c r="G420" i="14"/>
  <c r="G323" i="14"/>
  <c r="G321" i="14"/>
  <c r="G320" i="14"/>
  <c r="G319" i="14"/>
  <c r="G317" i="14"/>
  <c r="G316" i="14"/>
  <c r="G314" i="14"/>
  <c r="G296" i="14"/>
  <c r="G295" i="14"/>
  <c r="G204" i="14"/>
  <c r="G187" i="14"/>
  <c r="G158" i="14"/>
  <c r="G127" i="14"/>
  <c r="G135" i="14"/>
  <c r="G125" i="14"/>
  <c r="G37" i="14"/>
  <c r="M2501" i="14"/>
  <c r="M3247" i="14"/>
  <c r="M3067" i="14"/>
  <c r="M3032" i="14"/>
  <c r="M2877" i="14"/>
  <c r="M2876" i="14"/>
  <c r="M2865" i="14"/>
  <c r="M1137" i="14"/>
  <c r="M634" i="14"/>
  <c r="M163" i="14"/>
  <c r="G7" i="13"/>
  <c r="I3382" i="14"/>
  <c r="L3382" i="14" s="1"/>
  <c r="M3382" i="14" s="1"/>
  <c r="I3278" i="14"/>
  <c r="K3277" i="14"/>
  <c r="I3136" i="14"/>
  <c r="L3136" i="14" s="1"/>
  <c r="M3136" i="14" s="1"/>
  <c r="K3480" i="14"/>
  <c r="I3449" i="14"/>
  <c r="L3450" i="14" s="1"/>
  <c r="M3450" i="14" s="1"/>
  <c r="E16" i="13"/>
  <c r="E7" i="13"/>
  <c r="E14" i="13"/>
  <c r="E18" i="13"/>
  <c r="E26" i="13"/>
  <c r="E24" i="13"/>
  <c r="E17" i="13"/>
  <c r="E25" i="13"/>
  <c r="E20" i="13"/>
  <c r="E15" i="13"/>
  <c r="E22" i="13"/>
  <c r="E13" i="13"/>
  <c r="E23" i="13"/>
  <c r="E28" i="13"/>
  <c r="E27" i="13"/>
  <c r="E21" i="13"/>
  <c r="E19" i="13"/>
  <c r="E12" i="13"/>
  <c r="E11" i="13"/>
  <c r="E9" i="13"/>
  <c r="E8" i="13"/>
  <c r="M970" i="14"/>
  <c r="M952" i="14"/>
  <c r="M985" i="14"/>
  <c r="M987" i="14"/>
  <c r="M1047" i="14"/>
  <c r="M1048" i="14"/>
  <c r="M1049" i="14"/>
  <c r="M1319" i="14"/>
  <c r="M1317" i="14"/>
  <c r="M1334" i="14"/>
  <c r="M1332" i="14"/>
  <c r="M1363" i="14"/>
  <c r="M1661" i="14"/>
  <c r="M1670" i="14"/>
  <c r="P1651" i="14"/>
  <c r="I1693" i="14"/>
  <c r="L1693" i="14" s="1"/>
  <c r="M1693" i="14" s="1"/>
  <c r="M1719" i="14"/>
  <c r="M1828" i="14"/>
  <c r="M1813" i="14"/>
  <c r="M3477" i="14"/>
  <c r="I3479" i="14"/>
  <c r="L3479" i="14" s="1"/>
  <c r="M3479" i="14" s="1"/>
  <c r="G3470" i="14"/>
  <c r="G3475" i="14"/>
  <c r="G3480" i="14"/>
  <c r="G3477" i="14"/>
  <c r="G3484" i="14"/>
  <c r="M3481" i="14"/>
  <c r="M3482" i="14"/>
  <c r="P3467" i="14"/>
  <c r="K3483" i="14"/>
  <c r="I3483" i="14"/>
  <c r="M3444" i="14"/>
  <c r="M3451" i="14"/>
  <c r="G3442" i="14"/>
  <c r="F3461" i="14"/>
  <c r="G3441" i="14"/>
  <c r="G3448" i="14"/>
  <c r="G3436" i="14"/>
  <c r="G3444" i="14"/>
  <c r="G3446" i="14"/>
  <c r="G3447" i="14"/>
  <c r="K3447" i="14"/>
  <c r="M3448" i="14"/>
  <c r="L3449" i="14"/>
  <c r="M3449" i="14" s="1"/>
  <c r="P3433" i="14"/>
  <c r="I3445" i="14"/>
  <c r="L3445" i="14" s="1"/>
  <c r="M3445" i="14" s="1"/>
  <c r="L3447" i="14"/>
  <c r="M3443" i="14"/>
  <c r="K3414" i="14"/>
  <c r="K3415" i="14"/>
  <c r="I3416" i="14"/>
  <c r="L3417" i="14" s="1"/>
  <c r="M3417" i="14" s="1"/>
  <c r="M3418" i="14"/>
  <c r="L3415" i="14"/>
  <c r="F3428" i="14"/>
  <c r="G3415" i="14"/>
  <c r="G3406" i="14"/>
  <c r="G3405" i="14"/>
  <c r="G3416" i="14"/>
  <c r="G3402" i="14"/>
  <c r="I3412" i="14"/>
  <c r="L3412" i="14" s="1"/>
  <c r="M3412" i="14" s="1"/>
  <c r="L3414" i="14"/>
  <c r="P3400" i="14"/>
  <c r="I3378" i="14"/>
  <c r="L3379" i="14" s="1"/>
  <c r="M3379" i="14" s="1"/>
  <c r="P3366" i="14"/>
  <c r="L3380" i="14"/>
  <c r="L3381" i="14"/>
  <c r="G3371" i="14"/>
  <c r="G3378" i="14"/>
  <c r="G3382" i="14"/>
  <c r="G3368" i="14"/>
  <c r="G3375" i="14"/>
  <c r="G3385" i="14"/>
  <c r="L3383" i="14"/>
  <c r="M3383" i="14" s="1"/>
  <c r="K3380" i="14"/>
  <c r="K3381" i="14"/>
  <c r="F3360" i="14"/>
  <c r="G3336" i="14"/>
  <c r="G3345" i="14"/>
  <c r="G3346" i="14"/>
  <c r="G3338" i="14"/>
  <c r="G3340" i="14"/>
  <c r="G3347" i="14"/>
  <c r="G3348" i="14"/>
  <c r="M3347" i="14"/>
  <c r="K3346" i="14"/>
  <c r="M3346" i="14" s="1"/>
  <c r="G3334" i="14"/>
  <c r="K3348" i="14"/>
  <c r="I3348" i="14"/>
  <c r="P3332" i="14"/>
  <c r="I3344" i="14"/>
  <c r="L3344" i="14" s="1"/>
  <c r="M3344" i="14" s="1"/>
  <c r="K3311" i="14"/>
  <c r="M3312" i="14"/>
  <c r="M3316" i="14"/>
  <c r="F3326" i="14"/>
  <c r="G3303" i="14"/>
  <c r="G3310" i="14"/>
  <c r="G3311" i="14"/>
  <c r="K3276" i="14"/>
  <c r="M3276" i="14" s="1"/>
  <c r="M3313" i="14"/>
  <c r="I3314" i="14"/>
  <c r="K3314" i="14"/>
  <c r="P3298" i="14"/>
  <c r="I3310" i="14"/>
  <c r="M3281" i="14"/>
  <c r="M3283" i="14"/>
  <c r="P3262" i="14"/>
  <c r="L3277" i="14"/>
  <c r="F3290" i="14"/>
  <c r="G3266" i="14"/>
  <c r="G3269" i="14"/>
  <c r="G3277" i="14"/>
  <c r="M3273" i="14"/>
  <c r="I3274" i="14"/>
  <c r="L3274" i="14" s="1"/>
  <c r="M3274" i="14" s="1"/>
  <c r="M3245" i="14"/>
  <c r="M3246" i="14"/>
  <c r="K3241" i="14"/>
  <c r="G3242" i="14"/>
  <c r="G3232" i="14"/>
  <c r="G3234" i="14"/>
  <c r="P3227" i="14"/>
  <c r="I3239" i="14"/>
  <c r="L3239" i="14" s="1"/>
  <c r="M3239" i="14" s="1"/>
  <c r="L3241" i="14"/>
  <c r="M3211" i="14"/>
  <c r="F3221" i="14"/>
  <c r="G3207" i="14"/>
  <c r="G3201" i="14"/>
  <c r="G3203" i="14"/>
  <c r="G3208" i="14"/>
  <c r="G3209" i="14"/>
  <c r="K3207" i="14"/>
  <c r="M3207" i="14" s="1"/>
  <c r="K3208" i="14"/>
  <c r="M3208" i="14" s="1"/>
  <c r="P3193" i="14"/>
  <c r="I3209" i="14"/>
  <c r="I3205" i="14"/>
  <c r="L3205" i="14" s="1"/>
  <c r="M3205" i="14" s="1"/>
  <c r="M3170" i="14"/>
  <c r="G3167" i="14"/>
  <c r="G3168" i="14"/>
  <c r="G3176" i="14"/>
  <c r="F3187" i="14"/>
  <c r="G3175" i="14"/>
  <c r="G3161" i="14"/>
  <c r="G3171" i="14"/>
  <c r="G3177" i="14"/>
  <c r="K3173" i="14"/>
  <c r="M3173" i="14" s="1"/>
  <c r="I3175" i="14"/>
  <c r="L3176" i="14" s="1"/>
  <c r="M3176" i="14" s="1"/>
  <c r="M3174" i="14"/>
  <c r="K3175" i="14"/>
  <c r="I3171" i="14"/>
  <c r="M3135" i="14"/>
  <c r="L212" i="14"/>
  <c r="G238" i="14"/>
  <c r="G266" i="14"/>
  <c r="G267" i="14"/>
  <c r="M271" i="14"/>
  <c r="G401" i="14"/>
  <c r="G566" i="14"/>
  <c r="G570" i="14"/>
  <c r="G571" i="14"/>
  <c r="G573" i="14"/>
  <c r="G596" i="14"/>
  <c r="M603" i="14"/>
  <c r="M657" i="14"/>
  <c r="M769" i="14"/>
  <c r="M863" i="14"/>
  <c r="M864" i="14"/>
  <c r="G871" i="14"/>
  <c r="G896" i="14"/>
  <c r="G899" i="14"/>
  <c r="G900" i="14"/>
  <c r="G971" i="14"/>
  <c r="M981" i="14"/>
  <c r="M984" i="14"/>
  <c r="G1002" i="14"/>
  <c r="G1041" i="14"/>
  <c r="G1045" i="14"/>
  <c r="G1046" i="14"/>
  <c r="G1047" i="14"/>
  <c r="G1048" i="14"/>
  <c r="G1050" i="14"/>
  <c r="M1088" i="14"/>
  <c r="G1105" i="14"/>
  <c r="G1115" i="14"/>
  <c r="M1124" i="14"/>
  <c r="M1153" i="14"/>
  <c r="M1154" i="14"/>
  <c r="M1211" i="14"/>
  <c r="G1324" i="14"/>
  <c r="G1336" i="14"/>
  <c r="G1334" i="14"/>
  <c r="G184" i="14"/>
  <c r="L347" i="14"/>
  <c r="G393" i="14"/>
  <c r="G395" i="14"/>
  <c r="G421" i="14"/>
  <c r="G430" i="14"/>
  <c r="G447" i="14"/>
  <c r="G535" i="14"/>
  <c r="G545" i="14"/>
  <c r="P623" i="14"/>
  <c r="G27" i="13" s="1"/>
  <c r="M849" i="14"/>
  <c r="G925" i="14"/>
  <c r="M996" i="14"/>
  <c r="M1000" i="14"/>
  <c r="G1121" i="14"/>
  <c r="G1123" i="14"/>
  <c r="G1132" i="14"/>
  <c r="G1140" i="14"/>
  <c r="G1142" i="14"/>
  <c r="G1180" i="14"/>
  <c r="G1203" i="14"/>
  <c r="G1210" i="14"/>
  <c r="M1238" i="14"/>
  <c r="G1263" i="14"/>
  <c r="G1296" i="14"/>
  <c r="G1297" i="14"/>
  <c r="G1313" i="14"/>
  <c r="M1322" i="14"/>
  <c r="G1329" i="14"/>
  <c r="P147" i="14"/>
  <c r="G10" i="13" s="1"/>
  <c r="G182" i="14"/>
  <c r="G1398" i="14"/>
  <c r="G1599" i="14"/>
  <c r="M1608" i="14"/>
  <c r="M1610" i="14"/>
  <c r="M1612" i="14"/>
  <c r="G1624" i="14"/>
  <c r="M1629" i="14"/>
  <c r="M1631" i="14"/>
  <c r="G1635" i="14"/>
  <c r="M1660" i="14"/>
  <c r="M1859" i="14"/>
  <c r="G1870" i="14"/>
  <c r="M1873" i="14"/>
  <c r="L1912" i="14"/>
  <c r="G1944" i="14"/>
  <c r="G1977" i="14"/>
  <c r="M1979" i="14"/>
  <c r="G2032" i="14"/>
  <c r="M2035" i="14"/>
  <c r="G2040" i="14"/>
  <c r="M2065" i="14"/>
  <c r="G2069" i="14"/>
  <c r="M2074" i="14"/>
  <c r="M2076" i="14"/>
  <c r="G2075" i="14"/>
  <c r="M2086" i="14"/>
  <c r="K2093" i="14"/>
  <c r="M2093" i="14" s="1"/>
  <c r="G2098" i="14"/>
  <c r="M2101" i="14"/>
  <c r="G2106" i="14"/>
  <c r="G2123" i="14"/>
  <c r="G2125" i="14"/>
  <c r="G2131" i="14"/>
  <c r="G2157" i="14"/>
  <c r="G2166" i="14"/>
  <c r="F2241" i="14"/>
  <c r="M2218" i="14"/>
  <c r="M2221" i="14"/>
  <c r="M2232" i="14"/>
  <c r="P2247" i="14"/>
  <c r="G2260" i="14"/>
  <c r="G2261" i="14"/>
  <c r="G2264" i="14"/>
  <c r="G2289" i="14"/>
  <c r="G2297" i="14"/>
  <c r="G2298" i="14"/>
  <c r="G2299" i="14"/>
  <c r="M2301" i="14"/>
  <c r="M2306" i="14"/>
  <c r="G2323" i="14"/>
  <c r="G2330" i="14"/>
  <c r="M2399" i="14"/>
  <c r="M2400" i="14"/>
  <c r="F2442" i="14"/>
  <c r="G2418" i="14"/>
  <c r="M2432" i="14"/>
  <c r="M2433" i="14"/>
  <c r="M2435" i="14"/>
  <c r="M2436" i="14"/>
  <c r="M1350" i="14"/>
  <c r="G1378" i="14"/>
  <c r="G1417" i="14"/>
  <c r="M1428" i="14"/>
  <c r="M1473" i="14"/>
  <c r="M1474" i="14"/>
  <c r="G1480" i="14"/>
  <c r="M1483" i="14"/>
  <c r="M1485" i="14"/>
  <c r="M1514" i="14"/>
  <c r="M1515" i="14"/>
  <c r="M1516" i="14"/>
  <c r="M1517" i="14"/>
  <c r="M1518" i="14"/>
  <c r="M1519" i="14"/>
  <c r="M1520" i="14"/>
  <c r="M1521" i="14"/>
  <c r="G1530" i="14"/>
  <c r="M1534" i="14"/>
  <c r="M1535" i="14"/>
  <c r="M1538" i="14"/>
  <c r="G1628" i="14"/>
  <c r="G1631" i="14"/>
  <c r="G1632" i="14"/>
  <c r="G1637" i="14"/>
  <c r="M1662" i="14"/>
  <c r="G1703" i="14"/>
  <c r="M1704" i="14"/>
  <c r="M1731" i="14"/>
  <c r="M1791" i="14"/>
  <c r="M1792" i="14"/>
  <c r="M1794" i="14"/>
  <c r="G1813" i="14"/>
  <c r="G1815" i="14"/>
  <c r="G1901" i="14"/>
  <c r="M1906" i="14"/>
  <c r="M2073" i="14"/>
  <c r="M2088" i="14"/>
  <c r="G2094" i="14"/>
  <c r="L2094" i="14"/>
  <c r="G2101" i="14"/>
  <c r="M2116" i="14"/>
  <c r="M2118" i="14"/>
  <c r="G2126" i="14"/>
  <c r="G2127" i="14"/>
  <c r="M2129" i="14"/>
  <c r="M2131" i="14"/>
  <c r="M2133" i="14"/>
  <c r="M2135" i="14"/>
  <c r="G2148" i="14"/>
  <c r="G2150" i="14"/>
  <c r="M2168" i="14"/>
  <c r="G2171" i="14"/>
  <c r="M2149" i="14"/>
  <c r="G2182" i="14"/>
  <c r="M2184" i="14"/>
  <c r="M2186" i="14"/>
  <c r="M2188" i="14"/>
  <c r="G2193" i="14"/>
  <c r="G2197" i="14"/>
  <c r="G2198" i="14"/>
  <c r="G2199" i="14"/>
  <c r="I2195" i="14"/>
  <c r="L2196" i="14" s="1"/>
  <c r="M2196" i="14" s="1"/>
  <c r="P2213" i="14"/>
  <c r="G2216" i="14"/>
  <c r="M2223" i="14"/>
  <c r="G2232" i="14"/>
  <c r="M2234" i="14"/>
  <c r="M2235" i="14"/>
  <c r="G2249" i="14"/>
  <c r="G2254" i="14"/>
  <c r="G2269" i="14"/>
  <c r="G2283" i="14"/>
  <c r="G2292" i="14"/>
  <c r="G2317" i="14"/>
  <c r="M2319" i="14"/>
  <c r="M2321" i="14"/>
  <c r="M2323" i="14"/>
  <c r="K2327" i="14"/>
  <c r="M2332" i="14"/>
  <c r="G2338" i="14"/>
  <c r="M2316" i="14"/>
  <c r="G2353" i="14"/>
  <c r="G2354" i="14"/>
  <c r="G2357" i="14"/>
  <c r="G2364" i="14"/>
  <c r="G2370" i="14"/>
  <c r="G2371" i="14"/>
  <c r="G2372" i="14"/>
  <c r="G2386" i="14"/>
  <c r="M2388" i="14"/>
  <c r="M2389" i="14"/>
  <c r="G2395" i="14"/>
  <c r="G2399" i="14"/>
  <c r="G2401" i="14"/>
  <c r="M2403" i="14"/>
  <c r="M2404" i="14"/>
  <c r="M2407" i="14"/>
  <c r="M2421" i="14"/>
  <c r="M2422" i="14"/>
  <c r="M2424" i="14"/>
  <c r="G2427" i="14"/>
  <c r="G2428" i="14"/>
  <c r="G2434" i="14"/>
  <c r="G2436" i="14"/>
  <c r="M2438" i="14"/>
  <c r="G2454" i="14"/>
  <c r="M2457" i="14"/>
  <c r="M2458" i="14"/>
  <c r="G2721" i="14"/>
  <c r="K2934" i="14"/>
  <c r="K2935" i="14"/>
  <c r="L3138" i="14"/>
  <c r="M3138" i="14" s="1"/>
  <c r="G1365" i="14"/>
  <c r="G1382" i="14"/>
  <c r="G1387" i="14"/>
  <c r="G1414" i="14"/>
  <c r="M1502" i="14"/>
  <c r="M1503" i="14"/>
  <c r="M1504" i="14"/>
  <c r="K1509" i="14"/>
  <c r="G1515" i="14"/>
  <c r="G1516" i="14"/>
  <c r="G1569" i="14"/>
  <c r="G1570" i="14"/>
  <c r="G1571" i="14"/>
  <c r="G1575" i="14"/>
  <c r="G1576" i="14"/>
  <c r="M1818" i="14"/>
  <c r="G1847" i="14"/>
  <c r="G1852" i="14"/>
  <c r="G1856" i="14"/>
  <c r="G1875" i="14"/>
  <c r="M1923" i="14"/>
  <c r="G1920" i="14"/>
  <c r="M1948" i="14"/>
  <c r="M1950" i="14"/>
  <c r="M1953" i="14"/>
  <c r="G1973" i="14"/>
  <c r="G2030" i="14"/>
  <c r="M2053" i="14"/>
  <c r="M2054" i="14"/>
  <c r="M2055" i="14"/>
  <c r="M2056" i="14"/>
  <c r="M2057" i="14"/>
  <c r="M2058" i="14"/>
  <c r="K2060" i="14"/>
  <c r="G2065" i="14"/>
  <c r="M2068" i="14"/>
  <c r="M2070" i="14"/>
  <c r="M2139" i="14"/>
  <c r="G2158" i="14"/>
  <c r="G2159" i="14"/>
  <c r="G2196" i="14"/>
  <c r="G2286" i="14"/>
  <c r="G2295" i="14"/>
  <c r="G2296" i="14"/>
  <c r="G2384" i="14"/>
  <c r="G2392" i="14"/>
  <c r="G2393" i="14"/>
  <c r="G2394" i="14"/>
  <c r="G2397" i="14"/>
  <c r="G2423" i="14"/>
  <c r="G2425" i="14"/>
  <c r="M1335" i="14"/>
  <c r="M1333" i="14"/>
  <c r="G1421" i="14"/>
  <c r="M1424" i="14"/>
  <c r="M1442" i="14"/>
  <c r="G1454" i="14"/>
  <c r="G1458" i="14"/>
  <c r="G1499" i="14"/>
  <c r="G1501" i="14"/>
  <c r="G1504" i="14"/>
  <c r="G1505" i="14"/>
  <c r="G1507" i="14"/>
  <c r="M1638" i="14"/>
  <c r="M1671" i="14"/>
  <c r="M1672" i="14"/>
  <c r="G1673" i="14"/>
  <c r="I1697" i="14"/>
  <c r="L1697" i="14" s="1"/>
  <c r="M1700" i="14"/>
  <c r="M1701" i="14"/>
  <c r="M1703" i="14"/>
  <c r="M1720" i="14"/>
  <c r="M1781" i="14"/>
  <c r="M1783" i="14"/>
  <c r="M1795" i="14"/>
  <c r="M1797" i="14"/>
  <c r="M1814" i="14"/>
  <c r="M1815" i="14"/>
  <c r="G1820" i="14"/>
  <c r="M1822" i="14"/>
  <c r="G1840" i="14"/>
  <c r="M1875" i="14"/>
  <c r="M1888" i="14"/>
  <c r="G1949" i="14"/>
  <c r="G1951" i="14"/>
  <c r="M1964" i="14"/>
  <c r="G1992" i="14"/>
  <c r="M1992" i="14"/>
  <c r="M2003" i="14"/>
  <c r="M2004" i="14"/>
  <c r="G2021" i="14"/>
  <c r="M2024" i="14"/>
  <c r="G2037" i="14"/>
  <c r="M2043" i="14"/>
  <c r="M2045" i="14"/>
  <c r="G2056" i="14"/>
  <c r="G2057" i="14"/>
  <c r="G2058" i="14"/>
  <c r="G2059" i="14"/>
  <c r="G2064" i="14"/>
  <c r="G2092" i="14"/>
  <c r="M2099" i="14"/>
  <c r="M2107" i="14"/>
  <c r="M2121" i="14"/>
  <c r="G2185" i="14"/>
  <c r="G2189" i="14"/>
  <c r="G2202" i="14"/>
  <c r="G2235" i="14"/>
  <c r="G2237" i="14"/>
  <c r="M2240" i="14"/>
  <c r="G2404" i="14"/>
  <c r="G2439" i="14"/>
  <c r="G2456" i="14"/>
  <c r="K2664" i="14"/>
  <c r="K2665" i="14"/>
  <c r="K3004" i="14"/>
  <c r="K3003" i="14"/>
  <c r="M3003" i="14" s="1"/>
  <c r="G2460" i="14"/>
  <c r="G2461" i="14"/>
  <c r="G2464" i="14"/>
  <c r="G2465" i="14"/>
  <c r="G2466" i="14"/>
  <c r="M2468" i="14"/>
  <c r="M2469" i="14"/>
  <c r="M2471" i="14"/>
  <c r="G2494" i="14"/>
  <c r="M2498" i="14"/>
  <c r="M2499" i="14"/>
  <c r="M2523" i="14"/>
  <c r="M2524" i="14"/>
  <c r="M2525" i="14"/>
  <c r="G2528" i="14"/>
  <c r="G2534" i="14"/>
  <c r="G2555" i="14"/>
  <c r="G2562" i="14"/>
  <c r="G2563" i="14"/>
  <c r="G2565" i="14"/>
  <c r="G2588" i="14"/>
  <c r="G2595" i="14"/>
  <c r="M2601" i="14"/>
  <c r="M2603" i="14"/>
  <c r="G2619" i="14"/>
  <c r="G2621" i="14"/>
  <c r="G2623" i="14"/>
  <c r="G2627" i="14"/>
  <c r="G2628" i="14"/>
  <c r="G2653" i="14"/>
  <c r="G2664" i="14"/>
  <c r="G2702" i="14"/>
  <c r="M2704" i="14"/>
  <c r="M2693" i="14"/>
  <c r="G2725" i="14"/>
  <c r="G2737" i="14"/>
  <c r="G2759" i="14"/>
  <c r="G2764" i="14"/>
  <c r="G2768" i="14"/>
  <c r="G2791" i="14"/>
  <c r="G2796" i="14"/>
  <c r="G2802" i="14"/>
  <c r="G2803" i="14"/>
  <c r="G2827" i="14"/>
  <c r="G2832" i="14"/>
  <c r="G2836" i="14"/>
  <c r="G2861" i="14"/>
  <c r="G2872" i="14"/>
  <c r="G2876" i="14"/>
  <c r="G2890" i="14"/>
  <c r="G2897" i="14"/>
  <c r="G2924" i="14"/>
  <c r="G2926" i="14"/>
  <c r="G2936" i="14"/>
  <c r="G2959" i="14"/>
  <c r="G2963" i="14"/>
  <c r="G2971" i="14"/>
  <c r="G2999" i="14"/>
  <c r="G3001" i="14"/>
  <c r="G3029" i="14"/>
  <c r="G3031" i="14"/>
  <c r="G3035" i="14"/>
  <c r="M3041" i="14"/>
  <c r="G3066" i="14"/>
  <c r="G3072" i="14"/>
  <c r="G3097" i="14"/>
  <c r="G3099" i="14"/>
  <c r="G2903" i="14"/>
  <c r="G3139" i="14"/>
  <c r="G2463" i="14"/>
  <c r="M2470" i="14"/>
  <c r="F2508" i="14"/>
  <c r="G2489" i="14"/>
  <c r="G2490" i="14"/>
  <c r="G2491" i="14"/>
  <c r="G2492" i="14"/>
  <c r="G2493" i="14"/>
  <c r="G2495" i="14"/>
  <c r="G2499" i="14"/>
  <c r="G2501" i="14"/>
  <c r="G2521" i="14"/>
  <c r="G2552" i="14"/>
  <c r="K2562" i="14"/>
  <c r="G2585" i="14"/>
  <c r="G2587" i="14"/>
  <c r="G2589" i="14"/>
  <c r="G2591" i="14"/>
  <c r="G2600" i="14"/>
  <c r="M2598" i="14"/>
  <c r="G2620" i="14"/>
  <c r="G2652" i="14"/>
  <c r="G2654" i="14"/>
  <c r="G2656" i="14"/>
  <c r="G2658" i="14"/>
  <c r="G2660" i="14"/>
  <c r="G2690" i="14"/>
  <c r="G2698" i="14"/>
  <c r="G2701" i="14"/>
  <c r="M2692" i="14"/>
  <c r="G2719" i="14"/>
  <c r="G2730" i="14"/>
  <c r="G2734" i="14"/>
  <c r="G2753" i="14"/>
  <c r="G2771" i="14"/>
  <c r="G2773" i="14"/>
  <c r="G2788" i="14"/>
  <c r="G2790" i="14"/>
  <c r="G2792" i="14"/>
  <c r="G2799" i="14"/>
  <c r="G2801" i="14"/>
  <c r="G2824" i="14"/>
  <c r="G2856" i="14"/>
  <c r="G2862" i="14"/>
  <c r="G2870" i="14"/>
  <c r="M2872" i="14"/>
  <c r="G2875" i="14"/>
  <c r="G2899" i="14"/>
  <c r="G2927" i="14"/>
  <c r="M2939" i="14"/>
  <c r="F2982" i="14"/>
  <c r="K2967" i="14"/>
  <c r="M2972" i="14"/>
  <c r="G2990" i="14"/>
  <c r="G2998" i="14"/>
  <c r="G3030" i="14"/>
  <c r="M3040" i="14"/>
  <c r="G3094" i="14"/>
  <c r="G3096" i="14"/>
  <c r="G3098" i="14"/>
  <c r="G3100" i="14"/>
  <c r="G3101" i="14"/>
  <c r="G3102" i="14"/>
  <c r="G3128" i="14"/>
  <c r="G3132" i="14"/>
  <c r="G3136" i="14"/>
  <c r="F3152" i="14"/>
  <c r="G3135" i="14"/>
  <c r="G3130" i="14"/>
  <c r="M3139" i="14"/>
  <c r="I3140" i="14"/>
  <c r="L3141" i="14" s="1"/>
  <c r="M3141" i="14" s="1"/>
  <c r="K3137" i="14"/>
  <c r="M3134" i="14"/>
  <c r="K3140" i="14"/>
  <c r="F3118" i="14"/>
  <c r="G3103" i="14"/>
  <c r="G3104" i="14"/>
  <c r="G3095" i="14"/>
  <c r="G3105" i="14"/>
  <c r="G3106" i="14"/>
  <c r="I3106" i="14"/>
  <c r="L3106" i="14" s="1"/>
  <c r="M3106" i="14" s="1"/>
  <c r="K3104" i="14"/>
  <c r="K3105" i="14"/>
  <c r="I3072" i="14"/>
  <c r="L3072" i="14" s="1"/>
  <c r="I3102" i="14"/>
  <c r="L3102" i="14" s="1"/>
  <c r="M3102" i="14" s="1"/>
  <c r="L3104" i="14"/>
  <c r="L3105" i="14"/>
  <c r="P3090" i="14"/>
  <c r="P3056" i="14"/>
  <c r="I3068" i="14"/>
  <c r="L3069" i="14" s="1"/>
  <c r="L3071" i="14"/>
  <c r="M3071" i="14" s="1"/>
  <c r="G3063" i="14"/>
  <c r="G3065" i="14"/>
  <c r="F3084" i="14"/>
  <c r="G3067" i="14"/>
  <c r="G3074" i="14"/>
  <c r="G3064" i="14"/>
  <c r="G3068" i="14"/>
  <c r="G3069" i="14"/>
  <c r="G3070" i="14"/>
  <c r="M3070" i="14"/>
  <c r="K3069" i="14"/>
  <c r="K3072" i="14"/>
  <c r="P3022" i="14"/>
  <c r="G3026" i="14"/>
  <c r="G3033" i="14"/>
  <c r="G3036" i="14"/>
  <c r="G3025" i="14"/>
  <c r="G3028" i="14"/>
  <c r="G3037" i="14"/>
  <c r="I3038" i="14"/>
  <c r="L3039" i="14" s="1"/>
  <c r="M3039" i="14" s="1"/>
  <c r="K3036" i="14"/>
  <c r="K3002" i="14"/>
  <c r="M3033" i="14"/>
  <c r="I3034" i="14"/>
  <c r="L3034" i="14" s="1"/>
  <c r="M3034" i="14" s="1"/>
  <c r="L3036" i="14"/>
  <c r="L3037" i="14"/>
  <c r="M3037" i="14" s="1"/>
  <c r="F3050" i="14"/>
  <c r="I3004" i="14"/>
  <c r="L3005" i="14" s="1"/>
  <c r="M3005" i="14" s="1"/>
  <c r="P2988" i="14"/>
  <c r="F3016" i="14"/>
  <c r="G2995" i="14"/>
  <c r="G3003" i="14"/>
  <c r="G2992" i="14"/>
  <c r="G2994" i="14"/>
  <c r="M2999" i="14"/>
  <c r="I3000" i="14"/>
  <c r="L3000" i="14" s="1"/>
  <c r="M3000" i="14" s="1"/>
  <c r="L3002" i="14"/>
  <c r="M2968" i="14"/>
  <c r="M2973" i="14"/>
  <c r="G2957" i="14"/>
  <c r="G2956" i="14"/>
  <c r="G2966" i="14"/>
  <c r="G2961" i="14"/>
  <c r="L2971" i="14"/>
  <c r="M2971" i="14" s="1"/>
  <c r="L2970" i="14"/>
  <c r="M2970" i="14" s="1"/>
  <c r="K2969" i="14"/>
  <c r="M2965" i="14"/>
  <c r="I2966" i="14"/>
  <c r="L2969" i="14"/>
  <c r="I2937" i="14"/>
  <c r="L2938" i="14" s="1"/>
  <c r="M2938" i="14" s="1"/>
  <c r="K2936" i="14"/>
  <c r="M2940" i="14"/>
  <c r="L2936" i="14"/>
  <c r="G2929" i="14"/>
  <c r="G2937" i="14"/>
  <c r="F2949" i="14"/>
  <c r="G2928" i="14"/>
  <c r="G2923" i="14"/>
  <c r="G2932" i="14"/>
  <c r="G2934" i="14"/>
  <c r="G2935" i="14"/>
  <c r="I2933" i="14"/>
  <c r="L2933" i="14" s="1"/>
  <c r="M2933" i="14" s="1"/>
  <c r="L2935" i="14"/>
  <c r="M2905" i="14"/>
  <c r="P2887" i="14"/>
  <c r="I2903" i="14"/>
  <c r="L2903" i="14" s="1"/>
  <c r="M2903" i="14" s="1"/>
  <c r="G2889" i="14"/>
  <c r="G2896" i="14"/>
  <c r="F2915" i="14"/>
  <c r="G2893" i="14"/>
  <c r="G2898" i="14"/>
  <c r="G2902" i="14"/>
  <c r="I2899" i="14"/>
  <c r="K2901" i="14"/>
  <c r="M2901" i="14" s="1"/>
  <c r="K2902" i="14"/>
  <c r="M2902" i="14" s="1"/>
  <c r="I2866" i="14"/>
  <c r="L2866" i="14" s="1"/>
  <c r="M2866" i="14" s="1"/>
  <c r="I2835" i="14"/>
  <c r="L2835" i="14" s="1"/>
  <c r="M2835" i="14" s="1"/>
  <c r="M2873" i="14"/>
  <c r="M2874" i="14"/>
  <c r="I2870" i="14"/>
  <c r="L2870" i="14" s="1"/>
  <c r="M2870" i="14" s="1"/>
  <c r="P2854" i="14"/>
  <c r="L2868" i="14"/>
  <c r="M2868" i="14" s="1"/>
  <c r="F2882" i="14"/>
  <c r="G2858" i="14"/>
  <c r="G2863" i="14"/>
  <c r="G2864" i="14"/>
  <c r="G2866" i="14"/>
  <c r="G2867" i="14"/>
  <c r="G2868" i="14"/>
  <c r="G2857" i="14"/>
  <c r="G2871" i="14"/>
  <c r="G2873" i="14"/>
  <c r="K2867" i="14"/>
  <c r="M2837" i="14"/>
  <c r="M2838" i="14"/>
  <c r="L2834" i="14"/>
  <c r="M2834" i="14" s="1"/>
  <c r="P2819" i="14"/>
  <c r="G2834" i="14"/>
  <c r="G2823" i="14"/>
  <c r="G2825" i="14"/>
  <c r="G2822" i="14"/>
  <c r="G2829" i="14"/>
  <c r="G2835" i="14"/>
  <c r="F2847" i="14"/>
  <c r="I2831" i="14"/>
  <c r="L2831" i="14" s="1"/>
  <c r="M2831" i="14" s="1"/>
  <c r="L2833" i="14"/>
  <c r="P2785" i="14"/>
  <c r="L2800" i="14"/>
  <c r="M2800" i="14" s="1"/>
  <c r="I2797" i="14"/>
  <c r="M2799" i="14"/>
  <c r="K2798" i="14"/>
  <c r="G2793" i="14"/>
  <c r="F2813" i="14"/>
  <c r="G2798" i="14"/>
  <c r="G2787" i="14"/>
  <c r="G2795" i="14"/>
  <c r="K2801" i="14"/>
  <c r="I2801" i="14"/>
  <c r="M2761" i="14"/>
  <c r="M2762" i="14"/>
  <c r="G2754" i="14"/>
  <c r="G2766" i="14"/>
  <c r="G2758" i="14"/>
  <c r="G2767" i="14"/>
  <c r="F2779" i="14"/>
  <c r="G2757" i="14"/>
  <c r="G2769" i="14"/>
  <c r="M2727" i="14"/>
  <c r="M2728" i="14"/>
  <c r="G2720" i="14"/>
  <c r="G2732" i="14"/>
  <c r="G2724" i="14"/>
  <c r="G2733" i="14"/>
  <c r="F2745" i="14"/>
  <c r="G2723" i="14"/>
  <c r="G2735" i="14"/>
  <c r="K2766" i="14"/>
  <c r="M2766" i="14" s="1"/>
  <c r="I2767" i="14"/>
  <c r="L2768" i="14" s="1"/>
  <c r="M2768" i="14" s="1"/>
  <c r="I2763" i="14"/>
  <c r="L2763" i="14" s="1"/>
  <c r="M2763" i="14" s="1"/>
  <c r="L2765" i="14"/>
  <c r="M2765" i="14" s="1"/>
  <c r="P2751" i="14"/>
  <c r="K2732" i="14"/>
  <c r="M2732" i="14" s="1"/>
  <c r="I2733" i="14"/>
  <c r="L2734" i="14" s="1"/>
  <c r="M2734" i="14" s="1"/>
  <c r="K2697" i="14"/>
  <c r="M2697" i="14" s="1"/>
  <c r="I2729" i="14"/>
  <c r="L2729" i="14" s="1"/>
  <c r="M2729" i="14" s="1"/>
  <c r="L2731" i="14"/>
  <c r="P2717" i="14"/>
  <c r="M2701" i="14"/>
  <c r="M2702" i="14"/>
  <c r="G2699" i="14"/>
  <c r="F2711" i="14"/>
  <c r="G2696" i="14"/>
  <c r="G2689" i="14"/>
  <c r="G2697" i="14"/>
  <c r="G2688" i="14"/>
  <c r="G2693" i="14"/>
  <c r="M2698" i="14"/>
  <c r="G2685" i="14"/>
  <c r="K2699" i="14"/>
  <c r="I2699" i="14"/>
  <c r="P2683" i="14"/>
  <c r="M2694" i="14"/>
  <c r="I2695" i="14"/>
  <c r="I2665" i="14"/>
  <c r="L2666" i="14" s="1"/>
  <c r="M2666" i="14" s="1"/>
  <c r="K2663" i="14"/>
  <c r="G2659" i="14"/>
  <c r="G2651" i="14"/>
  <c r="G2657" i="14"/>
  <c r="I2661" i="14"/>
  <c r="L2661" i="14" s="1"/>
  <c r="M2661" i="14" s="1"/>
  <c r="L2663" i="14"/>
  <c r="L2664" i="14"/>
  <c r="F2677" i="14"/>
  <c r="G2625" i="14"/>
  <c r="F2644" i="14"/>
  <c r="G2629" i="14"/>
  <c r="G2630" i="14"/>
  <c r="G2622" i="14"/>
  <c r="G2624" i="14"/>
  <c r="G2631" i="14"/>
  <c r="K2630" i="14"/>
  <c r="M2630" i="14" s="1"/>
  <c r="K2597" i="14"/>
  <c r="M2597" i="14" s="1"/>
  <c r="M2631" i="14"/>
  <c r="I2632" i="14"/>
  <c r="G2618" i="14"/>
  <c r="K2632" i="14"/>
  <c r="P2616" i="14"/>
  <c r="I2628" i="14"/>
  <c r="M2602" i="14"/>
  <c r="G2596" i="14"/>
  <c r="G2594" i="14"/>
  <c r="G2586" i="14"/>
  <c r="G2592" i="14"/>
  <c r="G2590" i="14"/>
  <c r="G2597" i="14"/>
  <c r="F2611" i="14"/>
  <c r="G2593" i="14"/>
  <c r="G2598" i="14"/>
  <c r="G2599" i="14"/>
  <c r="K2599" i="14"/>
  <c r="I2599" i="14"/>
  <c r="P2583" i="14"/>
  <c r="I2595" i="14"/>
  <c r="M2568" i="14"/>
  <c r="M2569" i="14"/>
  <c r="M2567" i="14"/>
  <c r="G2551" i="14"/>
  <c r="G2553" i="14"/>
  <c r="G2559" i="14"/>
  <c r="G2561" i="14"/>
  <c r="G2566" i="14"/>
  <c r="G2568" i="14"/>
  <c r="M2563" i="14"/>
  <c r="M2564" i="14"/>
  <c r="I2565" i="14"/>
  <c r="K2565" i="14"/>
  <c r="P2549" i="14"/>
  <c r="F2577" i="14"/>
  <c r="I2561" i="14"/>
  <c r="M2533" i="14"/>
  <c r="M2535" i="14"/>
  <c r="K2528" i="14"/>
  <c r="M2528" i="14" s="1"/>
  <c r="F2542" i="14"/>
  <c r="G2520" i="14"/>
  <c r="G2527" i="14"/>
  <c r="G2519" i="14"/>
  <c r="G2531" i="14"/>
  <c r="G2533" i="14"/>
  <c r="G2516" i="14"/>
  <c r="P2514" i="14"/>
  <c r="K2529" i="14"/>
  <c r="M2529" i="14" s="1"/>
  <c r="I2530" i="14"/>
  <c r="I2526" i="14"/>
  <c r="I2496" i="14"/>
  <c r="L2496" i="14" s="1"/>
  <c r="M2496" i="14" s="1"/>
  <c r="I2492" i="14"/>
  <c r="L2493" i="14" s="1"/>
  <c r="M2493" i="14" s="1"/>
  <c r="M2491" i="14"/>
  <c r="M2489" i="14"/>
  <c r="M2500" i="14"/>
  <c r="P2480" i="14"/>
  <c r="G2498" i="14"/>
  <c r="G2482" i="14"/>
  <c r="G2484" i="14"/>
  <c r="G2500" i="14"/>
  <c r="K2494" i="14"/>
  <c r="M2494" i="14" s="1"/>
  <c r="K2495" i="14"/>
  <c r="L2495" i="14"/>
  <c r="M2455" i="14"/>
  <c r="P2447" i="14"/>
  <c r="L2462" i="14"/>
  <c r="M2462" i="14" s="1"/>
  <c r="F2475" i="14"/>
  <c r="G2458" i="14"/>
  <c r="G2467" i="14"/>
  <c r="G2468" i="14"/>
  <c r="G2452" i="14"/>
  <c r="G2453" i="14"/>
  <c r="G2469" i="14"/>
  <c r="G2455" i="14"/>
  <c r="I2459" i="14"/>
  <c r="L2459" i="14" s="1"/>
  <c r="M2459" i="14" s="1"/>
  <c r="M2461" i="14"/>
  <c r="G2449" i="14"/>
  <c r="K2460" i="14"/>
  <c r="I2463" i="14"/>
  <c r="K2463" i="14"/>
  <c r="I2430" i="14"/>
  <c r="L2431" i="14" s="1"/>
  <c r="M2431" i="14" s="1"/>
  <c r="M2423" i="14"/>
  <c r="M2425" i="14"/>
  <c r="M2434" i="14"/>
  <c r="P2414" i="14"/>
  <c r="L2429" i="14"/>
  <c r="M2429" i="14" s="1"/>
  <c r="G2424" i="14"/>
  <c r="G2431" i="14"/>
  <c r="G2435" i="14"/>
  <c r="G2417" i="14"/>
  <c r="G2419" i="14"/>
  <c r="G2426" i="14"/>
  <c r="G2437" i="14"/>
  <c r="G2438" i="14"/>
  <c r="G2416" i="14"/>
  <c r="G2421" i="14"/>
  <c r="G2432" i="14"/>
  <c r="G2440" i="14"/>
  <c r="K2430" i="14"/>
  <c r="M2419" i="14"/>
  <c r="I2426" i="14"/>
  <c r="L2428" i="14"/>
  <c r="M2428" i="14" s="1"/>
  <c r="M2405" i="14"/>
  <c r="M2401" i="14"/>
  <c r="M2406" i="14"/>
  <c r="M2390" i="14"/>
  <c r="M2386" i="14"/>
  <c r="P2380" i="14"/>
  <c r="M2395" i="14"/>
  <c r="I2396" i="14"/>
  <c r="L2397" i="14" s="1"/>
  <c r="M2397" i="14" s="1"/>
  <c r="F2408" i="14"/>
  <c r="G2387" i="14"/>
  <c r="G2388" i="14"/>
  <c r="G2402" i="14"/>
  <c r="G2403" i="14"/>
  <c r="G2385" i="14"/>
  <c r="G2400" i="14"/>
  <c r="G2390" i="14"/>
  <c r="G2405" i="14"/>
  <c r="K2393" i="14"/>
  <c r="K2396" i="14"/>
  <c r="M2352" i="14"/>
  <c r="M2353" i="14"/>
  <c r="M2354" i="14"/>
  <c r="M2355" i="14"/>
  <c r="M2356" i="14"/>
  <c r="M2357" i="14"/>
  <c r="M2358" i="14"/>
  <c r="M2367" i="14"/>
  <c r="M2368" i="14"/>
  <c r="M2369" i="14"/>
  <c r="M2370" i="14"/>
  <c r="M2371" i="14"/>
  <c r="M2372" i="14"/>
  <c r="F2375" i="14"/>
  <c r="G2355" i="14"/>
  <c r="G2351" i="14"/>
  <c r="G2359" i="14"/>
  <c r="G2360" i="14"/>
  <c r="G2361" i="14"/>
  <c r="G2368" i="14"/>
  <c r="K2360" i="14"/>
  <c r="M2361" i="14"/>
  <c r="M2362" i="14"/>
  <c r="I2363" i="14"/>
  <c r="G2349" i="14"/>
  <c r="K2363" i="14"/>
  <c r="P2347" i="14"/>
  <c r="I2359" i="14"/>
  <c r="M2331" i="14"/>
  <c r="M2333" i="14"/>
  <c r="M2334" i="14"/>
  <c r="M2339" i="14"/>
  <c r="M2337" i="14"/>
  <c r="M2320" i="14"/>
  <c r="M2322" i="14"/>
  <c r="M2324" i="14"/>
  <c r="F2341" i="14"/>
  <c r="G2322" i="14"/>
  <c r="G2333" i="14"/>
  <c r="G2335" i="14"/>
  <c r="G2318" i="14"/>
  <c r="G2329" i="14"/>
  <c r="G2337" i="14"/>
  <c r="K2328" i="14"/>
  <c r="M2328" i="14" s="1"/>
  <c r="I2329" i="14"/>
  <c r="L2329" i="14" s="1"/>
  <c r="M2329" i="14" s="1"/>
  <c r="G2315" i="14"/>
  <c r="M2318" i="14"/>
  <c r="I2325" i="14"/>
  <c r="L2325" i="14" s="1"/>
  <c r="M2325" i="14" s="1"/>
  <c r="L2327" i="14"/>
  <c r="P2313" i="14"/>
  <c r="I2296" i="14"/>
  <c r="L2296" i="14" s="1"/>
  <c r="I2292" i="14"/>
  <c r="L2293" i="14" s="1"/>
  <c r="M2294" i="14"/>
  <c r="L2295" i="14"/>
  <c r="M2295" i="14" s="1"/>
  <c r="P2280" i="14"/>
  <c r="G2285" i="14"/>
  <c r="G2300" i="14"/>
  <c r="G2301" i="14"/>
  <c r="G2284" i="14"/>
  <c r="G2287" i="14"/>
  <c r="G2288" i="14"/>
  <c r="G2303" i="14"/>
  <c r="F2308" i="14"/>
  <c r="G2290" i="14"/>
  <c r="G2305" i="14"/>
  <c r="K2293" i="14"/>
  <c r="K2296" i="14"/>
  <c r="M2267" i="14"/>
  <c r="M2268" i="14"/>
  <c r="M2269" i="14"/>
  <c r="M2270" i="14"/>
  <c r="M2271" i="14"/>
  <c r="M2273" i="14"/>
  <c r="M2253" i="14"/>
  <c r="M2254" i="14"/>
  <c r="M2255" i="14"/>
  <c r="M2256" i="14"/>
  <c r="M2257" i="14"/>
  <c r="M2258" i="14"/>
  <c r="F2275" i="14"/>
  <c r="G2251" i="14"/>
  <c r="G2257" i="14"/>
  <c r="G2250" i="14"/>
  <c r="G2253" i="14"/>
  <c r="G2262" i="14"/>
  <c r="G2268" i="14"/>
  <c r="K2261" i="14"/>
  <c r="M2261" i="14" s="1"/>
  <c r="I2263" i="14"/>
  <c r="M2252" i="14"/>
  <c r="I2259" i="14"/>
  <c r="L2259" i="14" s="1"/>
  <c r="M2259" i="14" s="1"/>
  <c r="M2236" i="14"/>
  <c r="M2238" i="14"/>
  <c r="M2219" i="14"/>
  <c r="G2224" i="14"/>
  <c r="G2233" i="14"/>
  <c r="G2234" i="14"/>
  <c r="G2218" i="14"/>
  <c r="G2219" i="14"/>
  <c r="G2236" i="14"/>
  <c r="G2217" i="14"/>
  <c r="G2221" i="14"/>
  <c r="M2228" i="14"/>
  <c r="I2225" i="14"/>
  <c r="L2226" i="14" s="1"/>
  <c r="I2229" i="14"/>
  <c r="L2229" i="14" s="1"/>
  <c r="M2227" i="14"/>
  <c r="K2226" i="14"/>
  <c r="K2229" i="14"/>
  <c r="M2185" i="14"/>
  <c r="M2187" i="14"/>
  <c r="M2189" i="14"/>
  <c r="M2205" i="14"/>
  <c r="M2197" i="14"/>
  <c r="M2199" i="14"/>
  <c r="M2201" i="14"/>
  <c r="M2203" i="14"/>
  <c r="L2194" i="14"/>
  <c r="G2188" i="14"/>
  <c r="F2207" i="14"/>
  <c r="G2194" i="14"/>
  <c r="G2184" i="14"/>
  <c r="G2201" i="14"/>
  <c r="P2179" i="14"/>
  <c r="I2191" i="14"/>
  <c r="L2191" i="14" s="1"/>
  <c r="L2193" i="14"/>
  <c r="M2193" i="14" s="1"/>
  <c r="M2164" i="14"/>
  <c r="M2165" i="14"/>
  <c r="M2166" i="14"/>
  <c r="M2169" i="14"/>
  <c r="M2170" i="14"/>
  <c r="M2152" i="14"/>
  <c r="M2153" i="14"/>
  <c r="M2154" i="14"/>
  <c r="M2155" i="14"/>
  <c r="I2157" i="14"/>
  <c r="M2156" i="14"/>
  <c r="M2151" i="14"/>
  <c r="M2150" i="14"/>
  <c r="M2167" i="14"/>
  <c r="M2163" i="14"/>
  <c r="M2171" i="14"/>
  <c r="K2158" i="14"/>
  <c r="M2159" i="14"/>
  <c r="I2161" i="14"/>
  <c r="L2161" i="14" s="1"/>
  <c r="M2161" i="14" s="1"/>
  <c r="K2124" i="14"/>
  <c r="I2123" i="14"/>
  <c r="G2149" i="14"/>
  <c r="G2168" i="14"/>
  <c r="F2173" i="14"/>
  <c r="G2151" i="14"/>
  <c r="G2152" i="14"/>
  <c r="G2162" i="14"/>
  <c r="G2170" i="14"/>
  <c r="G2154" i="14"/>
  <c r="G2160" i="14"/>
  <c r="G2164" i="14"/>
  <c r="G2165" i="14"/>
  <c r="K2160" i="14"/>
  <c r="L2160" i="14"/>
  <c r="G2119" i="14"/>
  <c r="G2124" i="14"/>
  <c r="G2136" i="14"/>
  <c r="G2121" i="14"/>
  <c r="G2128" i="14"/>
  <c r="G2130" i="14"/>
  <c r="G2138" i="14"/>
  <c r="M2125" i="14"/>
  <c r="P2113" i="14"/>
  <c r="K2126" i="14"/>
  <c r="M2126" i="14" s="1"/>
  <c r="F2141" i="14"/>
  <c r="I2127" i="14"/>
  <c r="G2091" i="14"/>
  <c r="G2102" i="14"/>
  <c r="F2109" i="14"/>
  <c r="G2086" i="14"/>
  <c r="G2097" i="14"/>
  <c r="G2104" i="14"/>
  <c r="G2105" i="14"/>
  <c r="G2088" i="14"/>
  <c r="G2099" i="14"/>
  <c r="G2107" i="14"/>
  <c r="L2096" i="14"/>
  <c r="M2096" i="14" s="1"/>
  <c r="G2085" i="14"/>
  <c r="K2094" i="14"/>
  <c r="M2084" i="14"/>
  <c r="I2091" i="14"/>
  <c r="G2060" i="14"/>
  <c r="G2066" i="14"/>
  <c r="G2053" i="14"/>
  <c r="G2061" i="14"/>
  <c r="G2068" i="14"/>
  <c r="I2028" i="14"/>
  <c r="L2029" i="14" s="1"/>
  <c r="I2032" i="14"/>
  <c r="L2032" i="14" s="1"/>
  <c r="M2062" i="14"/>
  <c r="M2061" i="14"/>
  <c r="G2051" i="14"/>
  <c r="K2063" i="14"/>
  <c r="I2063" i="14"/>
  <c r="P2049" i="14"/>
  <c r="M2052" i="14"/>
  <c r="I2059" i="14"/>
  <c r="L2031" i="14"/>
  <c r="M2031" i="14" s="1"/>
  <c r="G2028" i="14"/>
  <c r="G2033" i="14"/>
  <c r="G2035" i="14"/>
  <c r="G2025" i="14"/>
  <c r="G2038" i="14"/>
  <c r="F2045" i="14"/>
  <c r="G2027" i="14"/>
  <c r="G2034" i="14"/>
  <c r="M2030" i="14"/>
  <c r="K2029" i="14"/>
  <c r="K2032" i="14"/>
  <c r="K1998" i="14"/>
  <c r="I1997" i="14"/>
  <c r="L1998" i="14" s="1"/>
  <c r="L1787" i="14"/>
  <c r="P1773" i="14"/>
  <c r="M175" i="14"/>
  <c r="G366" i="14"/>
  <c r="G451" i="14"/>
  <c r="G455" i="14"/>
  <c r="F500" i="14"/>
  <c r="G478" i="14"/>
  <c r="G483" i="14"/>
  <c r="G516" i="14"/>
  <c r="L1268" i="14"/>
  <c r="M1268" i="14" s="1"/>
  <c r="I1266" i="14"/>
  <c r="L1266" i="14" s="1"/>
  <c r="M1266" i="14" s="1"/>
  <c r="K1389" i="14"/>
  <c r="K1388" i="14"/>
  <c r="M1388" i="14" s="1"/>
  <c r="L1635" i="14"/>
  <c r="P1620" i="14"/>
  <c r="L1726" i="14"/>
  <c r="P1712" i="14"/>
  <c r="M7" i="14"/>
  <c r="M40" i="14"/>
  <c r="G211" i="14"/>
  <c r="G232" i="14"/>
  <c r="G237" i="14"/>
  <c r="G240" i="14"/>
  <c r="M291" i="14"/>
  <c r="G394" i="14"/>
  <c r="G396" i="14"/>
  <c r="G399" i="14"/>
  <c r="G479" i="14"/>
  <c r="L487" i="14"/>
  <c r="G536" i="14"/>
  <c r="L546" i="14"/>
  <c r="K1177" i="14"/>
  <c r="I1177" i="14"/>
  <c r="L1178" i="14" s="1"/>
  <c r="M1178" i="14" s="1"/>
  <c r="K1176" i="14"/>
  <c r="M1176" i="14" s="1"/>
  <c r="K806" i="14"/>
  <c r="K807" i="14"/>
  <c r="M8" i="14"/>
  <c r="G38" i="14"/>
  <c r="G96" i="14"/>
  <c r="G98" i="14"/>
  <c r="G100" i="14"/>
  <c r="G102" i="14"/>
  <c r="G229" i="14"/>
  <c r="G231" i="14"/>
  <c r="G233" i="14"/>
  <c r="G235" i="14"/>
  <c r="M326" i="14"/>
  <c r="G339" i="14"/>
  <c r="G346" i="14"/>
  <c r="G349" i="14"/>
  <c r="M423" i="14"/>
  <c r="L458" i="14"/>
  <c r="G460" i="14"/>
  <c r="K1054" i="14"/>
  <c r="K1053" i="14"/>
  <c r="G1393" i="14"/>
  <c r="G836" i="14"/>
  <c r="M925" i="14"/>
  <c r="G961" i="14"/>
  <c r="I963" i="14"/>
  <c r="L964" i="14" s="1"/>
  <c r="G994" i="14"/>
  <c r="G1024" i="14"/>
  <c r="G1055" i="14"/>
  <c r="G1086" i="14"/>
  <c r="P1100" i="14"/>
  <c r="G1145" i="14"/>
  <c r="G1178" i="14"/>
  <c r="G1235" i="14"/>
  <c r="G1301" i="14"/>
  <c r="G1330" i="14"/>
  <c r="M1349" i="14"/>
  <c r="P1342" i="14"/>
  <c r="G1367" i="14"/>
  <c r="M1345" i="14"/>
  <c r="M1379" i="14"/>
  <c r="G1395" i="14"/>
  <c r="G1436" i="14"/>
  <c r="G1441" i="14"/>
  <c r="G1445" i="14"/>
  <c r="M1453" i="14"/>
  <c r="M1455" i="14"/>
  <c r="M1457" i="14"/>
  <c r="G1470" i="14"/>
  <c r="G1474" i="14"/>
  <c r="G1479" i="14"/>
  <c r="G1503" i="14"/>
  <c r="G1508" i="14"/>
  <c r="G1509" i="14"/>
  <c r="G1513" i="14"/>
  <c r="G1519" i="14"/>
  <c r="G1520" i="14"/>
  <c r="G1521" i="14"/>
  <c r="G1529" i="14"/>
  <c r="G1531" i="14"/>
  <c r="G1534" i="14"/>
  <c r="M1536" i="14"/>
  <c r="G1542" i="14"/>
  <c r="M1545" i="14"/>
  <c r="M1550" i="14"/>
  <c r="G1560" i="14"/>
  <c r="G1565" i="14"/>
  <c r="G1750" i="14"/>
  <c r="I1939" i="14"/>
  <c r="L1941" i="14"/>
  <c r="M1941" i="14" s="1"/>
  <c r="M1975" i="14"/>
  <c r="G567" i="14"/>
  <c r="G569" i="14"/>
  <c r="G799" i="14"/>
  <c r="G800" i="14"/>
  <c r="G801" i="14"/>
  <c r="G803" i="14"/>
  <c r="G833" i="14"/>
  <c r="G902" i="14"/>
  <c r="G905" i="14"/>
  <c r="G930" i="14"/>
  <c r="G931" i="14"/>
  <c r="M934" i="14"/>
  <c r="G953" i="14"/>
  <c r="G960" i="14"/>
  <c r="G992" i="14"/>
  <c r="G993" i="14"/>
  <c r="M998" i="14"/>
  <c r="M1001" i="14"/>
  <c r="G1054" i="14"/>
  <c r="G1077" i="14"/>
  <c r="G1079" i="14"/>
  <c r="G1146" i="14"/>
  <c r="M1150" i="14"/>
  <c r="G1209" i="14"/>
  <c r="G1226" i="14"/>
  <c r="G1302" i="14"/>
  <c r="G1319" i="14"/>
  <c r="G1333" i="14"/>
  <c r="G1331" i="14"/>
  <c r="M1331" i="14"/>
  <c r="M1318" i="14"/>
  <c r="G1347" i="14"/>
  <c r="G1349" i="14"/>
  <c r="M1351" i="14"/>
  <c r="M1352" i="14"/>
  <c r="M1361" i="14"/>
  <c r="M1364" i="14"/>
  <c r="M1346" i="14"/>
  <c r="G1376" i="14"/>
  <c r="G1379" i="14"/>
  <c r="M1380" i="14"/>
  <c r="M1382" i="14"/>
  <c r="M1383" i="14"/>
  <c r="M1384" i="14"/>
  <c r="G1389" i="14"/>
  <c r="M1445" i="14"/>
  <c r="G1453" i="14"/>
  <c r="G1467" i="14"/>
  <c r="G1469" i="14"/>
  <c r="M1472" i="14"/>
  <c r="I1477" i="14"/>
  <c r="L1477" i="14" s="1"/>
  <c r="M1477" i="14" s="1"/>
  <c r="G1482" i="14"/>
  <c r="G1484" i="14"/>
  <c r="G1485" i="14"/>
  <c r="M1486" i="14"/>
  <c r="M1487" i="14"/>
  <c r="M1488" i="14"/>
  <c r="G1498" i="14"/>
  <c r="G1536" i="14"/>
  <c r="G1540" i="14"/>
  <c r="G1545" i="14"/>
  <c r="M1565" i="14"/>
  <c r="M1567" i="14"/>
  <c r="M1569" i="14"/>
  <c r="G1573" i="14"/>
  <c r="M1824" i="14"/>
  <c r="M569" i="14"/>
  <c r="G599" i="14"/>
  <c r="G601" i="14"/>
  <c r="G779" i="14"/>
  <c r="G826" i="14"/>
  <c r="M871" i="14"/>
  <c r="M873" i="14"/>
  <c r="M875" i="14"/>
  <c r="G886" i="14"/>
  <c r="G890" i="14"/>
  <c r="G950" i="14"/>
  <c r="G1001" i="14"/>
  <c r="G1029" i="14"/>
  <c r="G1030" i="14"/>
  <c r="G1031" i="14"/>
  <c r="M1032" i="14"/>
  <c r="I1054" i="14"/>
  <c r="G1060" i="14"/>
  <c r="G1071" i="14"/>
  <c r="G1087" i="14"/>
  <c r="G1143" i="14"/>
  <c r="G1144" i="14"/>
  <c r="I1146" i="14"/>
  <c r="L1146" i="14" s="1"/>
  <c r="G1182" i="14"/>
  <c r="G1183" i="14"/>
  <c r="G1197" i="14"/>
  <c r="G1208" i="14"/>
  <c r="G1211" i="14"/>
  <c r="G1227" i="14"/>
  <c r="G1265" i="14"/>
  <c r="G1269" i="14"/>
  <c r="G1287" i="14"/>
  <c r="G1291" i="14"/>
  <c r="G1293" i="14"/>
  <c r="G1299" i="14"/>
  <c r="G1318" i="14"/>
  <c r="G1320" i="14"/>
  <c r="G1321" i="14"/>
  <c r="G1322" i="14"/>
  <c r="G1326" i="14"/>
  <c r="G1327" i="14"/>
  <c r="G1360" i="14"/>
  <c r="G1362" i="14"/>
  <c r="G1383" i="14"/>
  <c r="G1384" i="14"/>
  <c r="G1385" i="14"/>
  <c r="G1391" i="14"/>
  <c r="G1408" i="14"/>
  <c r="G1409" i="14"/>
  <c r="G1411" i="14"/>
  <c r="G1418" i="14"/>
  <c r="M1425" i="14"/>
  <c r="M1427" i="14"/>
  <c r="G1437" i="14"/>
  <c r="G1447" i="14"/>
  <c r="G1448" i="14"/>
  <c r="G1451" i="14"/>
  <c r="G1488" i="14"/>
  <c r="G1489" i="14"/>
  <c r="G1490" i="14"/>
  <c r="F1523" i="14"/>
  <c r="G1511" i="14"/>
  <c r="G1512" i="14"/>
  <c r="G1538" i="14"/>
  <c r="G1547" i="14"/>
  <c r="G1549" i="14"/>
  <c r="G1578" i="14"/>
  <c r="L1881" i="14"/>
  <c r="M1881" i="14" s="1"/>
  <c r="P1866" i="14"/>
  <c r="G1580" i="14"/>
  <c r="M1583" i="14"/>
  <c r="G1626" i="14"/>
  <c r="G1630" i="14"/>
  <c r="G1639" i="14"/>
  <c r="M1642" i="14"/>
  <c r="M1658" i="14"/>
  <c r="G1663" i="14"/>
  <c r="G1690" i="14"/>
  <c r="G1698" i="14"/>
  <c r="M1733" i="14"/>
  <c r="M1736" i="14"/>
  <c r="G1748" i="14"/>
  <c r="M1761" i="14"/>
  <c r="M1762" i="14"/>
  <c r="M1763" i="14"/>
  <c r="M1765" i="14"/>
  <c r="M1767" i="14"/>
  <c r="M1782" i="14"/>
  <c r="M1793" i="14"/>
  <c r="G1795" i="14"/>
  <c r="G1809" i="14"/>
  <c r="M1812" i="14"/>
  <c r="P1804" i="14"/>
  <c r="M1823" i="14"/>
  <c r="M1829" i="14"/>
  <c r="G1845" i="14"/>
  <c r="P1835" i="14"/>
  <c r="M1860" i="14"/>
  <c r="G1877" i="14"/>
  <c r="G1884" i="14"/>
  <c r="M1892" i="14"/>
  <c r="M1908" i="14"/>
  <c r="M1915" i="14"/>
  <c r="M1917" i="14"/>
  <c r="M1922" i="14"/>
  <c r="G1921" i="14"/>
  <c r="M1981" i="14"/>
  <c r="G1990" i="14"/>
  <c r="G1574" i="14"/>
  <c r="F1616" i="14"/>
  <c r="G1595" i="14"/>
  <c r="M1597" i="14"/>
  <c r="M1599" i="14"/>
  <c r="G1603" i="14"/>
  <c r="I1605" i="14"/>
  <c r="L1606" i="14" s="1"/>
  <c r="M1606" i="14" s="1"/>
  <c r="M1628" i="14"/>
  <c r="M1630" i="14"/>
  <c r="M1639" i="14"/>
  <c r="M1641" i="14"/>
  <c r="G1658" i="14"/>
  <c r="G1669" i="14"/>
  <c r="G1696" i="14"/>
  <c r="G1716" i="14"/>
  <c r="M1722" i="14"/>
  <c r="G1725" i="14"/>
  <c r="G1726" i="14"/>
  <c r="G1729" i="14"/>
  <c r="G1733" i="14"/>
  <c r="K1756" i="14"/>
  <c r="G1763" i="14"/>
  <c r="G1782" i="14"/>
  <c r="M1784" i="14"/>
  <c r="G1786" i="14"/>
  <c r="G1787" i="14"/>
  <c r="I1789" i="14"/>
  <c r="L1790" i="14" s="1"/>
  <c r="M1790" i="14" s="1"/>
  <c r="G1793" i="14"/>
  <c r="M1796" i="14"/>
  <c r="G1806" i="14"/>
  <c r="G1812" i="14"/>
  <c r="G1821" i="14"/>
  <c r="G1822" i="14"/>
  <c r="G1823" i="14"/>
  <c r="M1825" i="14"/>
  <c r="G1850" i="14"/>
  <c r="G1869" i="14"/>
  <c r="M1874" i="14"/>
  <c r="M1884" i="14"/>
  <c r="P1897" i="14"/>
  <c r="G1913" i="14"/>
  <c r="G1916" i="14"/>
  <c r="M1919" i="14"/>
  <c r="M1921" i="14"/>
  <c r="G1931" i="14"/>
  <c r="G1936" i="14"/>
  <c r="K1940" i="14"/>
  <c r="M1946" i="14"/>
  <c r="M1947" i="14"/>
  <c r="M1952" i="14"/>
  <c r="M1965" i="14"/>
  <c r="M1966" i="14"/>
  <c r="M1968" i="14"/>
  <c r="P1957" i="14"/>
  <c r="M1976" i="14"/>
  <c r="M1977" i="14"/>
  <c r="G2001" i="14"/>
  <c r="G2011" i="14"/>
  <c r="M2014" i="14"/>
  <c r="G1577" i="14"/>
  <c r="G1592" i="14"/>
  <c r="G1596" i="14"/>
  <c r="G1600" i="14"/>
  <c r="G1623" i="14"/>
  <c r="G1625" i="14"/>
  <c r="G1627" i="14"/>
  <c r="G1633" i="14"/>
  <c r="G1634" i="14"/>
  <c r="G1660" i="14"/>
  <c r="G1664" i="14"/>
  <c r="I1667" i="14"/>
  <c r="L1668" i="14" s="1"/>
  <c r="M1668" i="14" s="1"/>
  <c r="G1671" i="14"/>
  <c r="M1673" i="14"/>
  <c r="G1686" i="14"/>
  <c r="G1724" i="14"/>
  <c r="G1775" i="14"/>
  <c r="G1777" i="14"/>
  <c r="G1779" i="14"/>
  <c r="G1825" i="14"/>
  <c r="M1843" i="14"/>
  <c r="G1848" i="14"/>
  <c r="G1849" i="14"/>
  <c r="G1853" i="14"/>
  <c r="G1854" i="14"/>
  <c r="G1868" i="14"/>
  <c r="G1882" i="14"/>
  <c r="G1899" i="14"/>
  <c r="M1905" i="14"/>
  <c r="G1914" i="14"/>
  <c r="F1954" i="14"/>
  <c r="M1934" i="14"/>
  <c r="M1936" i="14"/>
  <c r="M1938" i="14"/>
  <c r="G1940" i="14"/>
  <c r="G1945" i="14"/>
  <c r="G1946" i="14"/>
  <c r="M1949" i="14"/>
  <c r="M1951" i="14"/>
  <c r="G1964" i="14"/>
  <c r="G1965" i="14"/>
  <c r="G1967" i="14"/>
  <c r="G1975" i="14"/>
  <c r="G1978" i="14"/>
  <c r="G2002" i="14"/>
  <c r="G2003" i="14"/>
  <c r="M2005" i="14"/>
  <c r="M2006" i="14"/>
  <c r="M2007" i="14"/>
  <c r="M1994" i="14"/>
  <c r="M1991" i="14"/>
  <c r="M1993" i="14"/>
  <c r="M1995" i="14"/>
  <c r="M1996" i="14"/>
  <c r="M2010" i="14"/>
  <c r="M2009" i="14"/>
  <c r="F2014" i="14"/>
  <c r="G1995" i="14"/>
  <c r="G2000" i="14"/>
  <c r="G1997" i="14"/>
  <c r="G2004" i="14"/>
  <c r="G2006" i="14"/>
  <c r="G1989" i="14"/>
  <c r="G1999" i="14"/>
  <c r="G2008" i="14"/>
  <c r="M1999" i="14"/>
  <c r="M2000" i="14"/>
  <c r="K2001" i="14"/>
  <c r="I2001" i="14"/>
  <c r="P1987" i="14"/>
  <c r="M1978" i="14"/>
  <c r="M1980" i="14"/>
  <c r="M1982" i="14"/>
  <c r="M1967" i="14"/>
  <c r="L1972" i="14"/>
  <c r="M1972" i="14" s="1"/>
  <c r="I1969" i="14"/>
  <c r="L1969" i="14" s="1"/>
  <c r="M1969" i="14" s="1"/>
  <c r="M1971" i="14"/>
  <c r="F1984" i="14"/>
  <c r="G1966" i="14"/>
  <c r="G1968" i="14"/>
  <c r="G1969" i="14"/>
  <c r="G1970" i="14"/>
  <c r="G1971" i="14"/>
  <c r="G1960" i="14"/>
  <c r="G1962" i="14"/>
  <c r="G1974" i="14"/>
  <c r="G1976" i="14"/>
  <c r="K1970" i="14"/>
  <c r="I1973" i="14"/>
  <c r="G1933" i="14"/>
  <c r="G1941" i="14"/>
  <c r="G1932" i="14"/>
  <c r="G1948" i="14"/>
  <c r="G1935" i="14"/>
  <c r="G1942" i="14"/>
  <c r="G1943" i="14"/>
  <c r="G1950" i="14"/>
  <c r="M1942" i="14"/>
  <c r="I1943" i="14"/>
  <c r="G1929" i="14"/>
  <c r="K1943" i="14"/>
  <c r="P1927" i="14"/>
  <c r="G1906" i="14"/>
  <c r="G1912" i="14"/>
  <c r="G1917" i="14"/>
  <c r="F1924" i="14"/>
  <c r="G1903" i="14"/>
  <c r="G1908" i="14"/>
  <c r="G1910" i="14"/>
  <c r="G1911" i="14"/>
  <c r="G1919" i="14"/>
  <c r="K1911" i="14"/>
  <c r="L1914" i="14"/>
  <c r="M1914" i="14" s="1"/>
  <c r="L1913" i="14"/>
  <c r="M1913" i="14" s="1"/>
  <c r="M1904" i="14"/>
  <c r="I1909" i="14"/>
  <c r="L1909" i="14" s="1"/>
  <c r="M1909" i="14" s="1"/>
  <c r="L1911" i="14"/>
  <c r="M1890" i="14"/>
  <c r="M1885" i="14"/>
  <c r="M1891" i="14"/>
  <c r="I1878" i="14"/>
  <c r="L1878" i="14" s="1"/>
  <c r="M1878" i="14" s="1"/>
  <c r="I1882" i="14"/>
  <c r="L1883" i="14" s="1"/>
  <c r="M1883" i="14" s="1"/>
  <c r="G1873" i="14"/>
  <c r="G1874" i="14"/>
  <c r="F1893" i="14"/>
  <c r="G1872" i="14"/>
  <c r="G1876" i="14"/>
  <c r="G1878" i="14"/>
  <c r="G1879" i="14"/>
  <c r="G1880" i="14"/>
  <c r="G1883" i="14"/>
  <c r="G1885" i="14"/>
  <c r="G1886" i="14"/>
  <c r="M1853" i="14"/>
  <c r="M1855" i="14"/>
  <c r="M1856" i="14"/>
  <c r="M1858" i="14"/>
  <c r="M1842" i="14"/>
  <c r="M1844" i="14"/>
  <c r="M1846" i="14"/>
  <c r="M1880" i="14"/>
  <c r="K1879" i="14"/>
  <c r="K1882" i="14"/>
  <c r="M1819" i="14"/>
  <c r="I1851" i="14"/>
  <c r="L1851" i="14" s="1"/>
  <c r="M1851" i="14" s="1"/>
  <c r="K1850" i="14"/>
  <c r="M1850" i="14" s="1"/>
  <c r="F1862" i="14"/>
  <c r="G1855" i="14"/>
  <c r="G1838" i="14"/>
  <c r="G1844" i="14"/>
  <c r="G1851" i="14"/>
  <c r="G1857" i="14"/>
  <c r="L1852" i="14"/>
  <c r="M1852" i="14" s="1"/>
  <c r="I1847" i="14"/>
  <c r="L1847" i="14" s="1"/>
  <c r="M1847" i="14" s="1"/>
  <c r="L1849" i="14"/>
  <c r="M1849" i="14" s="1"/>
  <c r="G1807" i="14"/>
  <c r="G1824" i="14"/>
  <c r="G1811" i="14"/>
  <c r="G1826" i="14"/>
  <c r="F1831" i="14"/>
  <c r="G1810" i="14"/>
  <c r="G1814" i="14"/>
  <c r="G1776" i="14"/>
  <c r="G1785" i="14"/>
  <c r="G1780" i="14"/>
  <c r="G1788" i="14"/>
  <c r="G1789" i="14"/>
  <c r="K1817" i="14"/>
  <c r="M1817" i="14" s="1"/>
  <c r="I1820" i="14"/>
  <c r="L1816" i="14"/>
  <c r="K1820" i="14"/>
  <c r="K1787" i="14"/>
  <c r="G1778" i="14"/>
  <c r="G1781" i="14"/>
  <c r="G1792" i="14"/>
  <c r="F1800" i="14"/>
  <c r="G1783" i="14"/>
  <c r="G1784" i="14"/>
  <c r="G1790" i="14"/>
  <c r="G1794" i="14"/>
  <c r="K1789" i="14"/>
  <c r="M1780" i="14"/>
  <c r="I1785" i="14"/>
  <c r="L1788" i="14"/>
  <c r="M1788" i="14" s="1"/>
  <c r="M1750" i="14"/>
  <c r="M1751" i="14"/>
  <c r="M1752" i="14"/>
  <c r="M1753" i="14"/>
  <c r="M1764" i="14"/>
  <c r="M1766" i="14"/>
  <c r="K1757" i="14"/>
  <c r="M1757" i="14" s="1"/>
  <c r="I1758" i="14"/>
  <c r="L1758" i="14" s="1"/>
  <c r="M1758" i="14" s="1"/>
  <c r="F1769" i="14"/>
  <c r="G1749" i="14"/>
  <c r="G1758" i="14"/>
  <c r="G1745" i="14"/>
  <c r="G1751" i="14"/>
  <c r="G1760" i="14"/>
  <c r="G1753" i="14"/>
  <c r="G1755" i="14"/>
  <c r="G1756" i="14"/>
  <c r="G1762" i="14"/>
  <c r="P1742" i="14"/>
  <c r="I1754" i="14"/>
  <c r="L1754" i="14" s="1"/>
  <c r="M1754" i="14" s="1"/>
  <c r="L1756" i="14"/>
  <c r="M1730" i="14"/>
  <c r="M1732" i="14"/>
  <c r="M1735" i="14"/>
  <c r="M1721" i="14"/>
  <c r="I1728" i="14"/>
  <c r="L1728" i="14" s="1"/>
  <c r="G1723" i="14"/>
  <c r="G1731" i="14"/>
  <c r="F1739" i="14"/>
  <c r="G1718" i="14"/>
  <c r="G1720" i="14"/>
  <c r="G1730" i="14"/>
  <c r="G1715" i="14"/>
  <c r="G1721" i="14"/>
  <c r="G1722" i="14"/>
  <c r="G1727" i="14"/>
  <c r="G1732" i="14"/>
  <c r="M1727" i="14"/>
  <c r="K1728" i="14"/>
  <c r="K1726" i="14"/>
  <c r="M1692" i="14"/>
  <c r="M1689" i="14"/>
  <c r="M1690" i="14"/>
  <c r="M1691" i="14"/>
  <c r="M1702" i="14"/>
  <c r="M1705" i="14"/>
  <c r="L1696" i="14"/>
  <c r="M1696" i="14" s="1"/>
  <c r="P1681" i="14"/>
  <c r="G1692" i="14"/>
  <c r="G1699" i="14"/>
  <c r="G1685" i="14"/>
  <c r="G1701" i="14"/>
  <c r="G1702" i="14"/>
  <c r="G1684" i="14"/>
  <c r="G1688" i="14"/>
  <c r="G1689" i="14"/>
  <c r="M1695" i="14"/>
  <c r="K1694" i="14"/>
  <c r="K1697" i="14"/>
  <c r="M1674" i="14"/>
  <c r="M1669" i="14"/>
  <c r="M1675" i="14"/>
  <c r="K1665" i="14"/>
  <c r="M1665" i="14" s="1"/>
  <c r="F1678" i="14"/>
  <c r="G1659" i="14"/>
  <c r="G1670" i="14"/>
  <c r="G1661" i="14"/>
  <c r="G1662" i="14"/>
  <c r="G1668" i="14"/>
  <c r="G1672" i="14"/>
  <c r="G1654" i="14"/>
  <c r="G1666" i="14"/>
  <c r="G1667" i="14"/>
  <c r="K1666" i="14"/>
  <c r="I1663" i="14"/>
  <c r="L1666" i="14"/>
  <c r="I1636" i="14"/>
  <c r="L1636" i="14" s="1"/>
  <c r="M1636" i="14" s="1"/>
  <c r="K1635" i="14"/>
  <c r="M1635" i="14" s="1"/>
  <c r="F1647" i="14"/>
  <c r="G1636" i="14"/>
  <c r="G1622" i="14"/>
  <c r="G1629" i="14"/>
  <c r="G1638" i="14"/>
  <c r="M1627" i="14"/>
  <c r="I1632" i="14"/>
  <c r="L1632" i="14" s="1"/>
  <c r="M1632" i="14" s="1"/>
  <c r="L1634" i="14"/>
  <c r="M1598" i="14"/>
  <c r="M1600" i="14"/>
  <c r="M1607" i="14"/>
  <c r="M1611" i="14"/>
  <c r="M1609" i="14"/>
  <c r="M1613" i="14"/>
  <c r="P1589" i="14"/>
  <c r="G1608" i="14"/>
  <c r="G1594" i="14"/>
  <c r="G1606" i="14"/>
  <c r="G1610" i="14"/>
  <c r="G1601" i="14"/>
  <c r="G1593" i="14"/>
  <c r="G1597" i="14"/>
  <c r="G1598" i="14"/>
  <c r="G1604" i="14"/>
  <c r="G1605" i="14"/>
  <c r="M1603" i="14"/>
  <c r="K1602" i="14"/>
  <c r="I1601" i="14"/>
  <c r="L1604" i="14"/>
  <c r="M1604" i="14" s="1"/>
  <c r="K1605" i="14"/>
  <c r="M1576" i="14"/>
  <c r="M1577" i="14"/>
  <c r="M1578" i="14"/>
  <c r="M1579" i="14"/>
  <c r="M1580" i="14"/>
  <c r="M1581" i="14"/>
  <c r="M1582" i="14"/>
  <c r="M1566" i="14"/>
  <c r="M1568" i="14"/>
  <c r="G1561" i="14"/>
  <c r="G1563" i="14"/>
  <c r="G1568" i="14"/>
  <c r="F1585" i="14"/>
  <c r="G1564" i="14"/>
  <c r="G1572" i="14"/>
  <c r="G1579" i="14"/>
  <c r="I1570" i="14"/>
  <c r="M1572" i="14"/>
  <c r="M1573" i="14"/>
  <c r="I1574" i="14"/>
  <c r="K1574" i="14"/>
  <c r="P1558" i="14"/>
  <c r="M1549" i="14"/>
  <c r="P1527" i="14"/>
  <c r="I1543" i="14"/>
  <c r="L1544" i="14" s="1"/>
  <c r="M1544" i="14" s="1"/>
  <c r="K1541" i="14"/>
  <c r="F1554" i="14"/>
  <c r="G1535" i="14"/>
  <c r="G1546" i="14"/>
  <c r="G1537" i="14"/>
  <c r="G1544" i="14"/>
  <c r="G1548" i="14"/>
  <c r="G1532" i="14"/>
  <c r="G1539" i="14"/>
  <c r="G1543" i="14"/>
  <c r="G1550" i="14"/>
  <c r="G1551" i="14"/>
  <c r="K1542" i="14"/>
  <c r="M1542" i="14" s="1"/>
  <c r="I1539" i="14"/>
  <c r="L1541" i="14"/>
  <c r="M1505" i="14"/>
  <c r="M1506" i="14"/>
  <c r="M1507" i="14"/>
  <c r="G1500" i="14"/>
  <c r="G1506" i="14"/>
  <c r="G1502" i="14"/>
  <c r="G1510" i="14"/>
  <c r="G1517" i="14"/>
  <c r="M1510" i="14"/>
  <c r="M1511" i="14"/>
  <c r="K1512" i="14"/>
  <c r="I1512" i="14"/>
  <c r="M1501" i="14"/>
  <c r="I1508" i="14"/>
  <c r="M1476" i="14"/>
  <c r="M1475" i="14"/>
  <c r="M1471" i="14"/>
  <c r="M1484" i="14"/>
  <c r="M1479" i="14"/>
  <c r="P1465" i="14"/>
  <c r="M1480" i="14"/>
  <c r="F1492" i="14"/>
  <c r="G1468" i="14"/>
  <c r="G1473" i="14"/>
  <c r="G1477" i="14"/>
  <c r="G1478" i="14"/>
  <c r="G1486" i="14"/>
  <c r="I1481" i="14"/>
  <c r="M1444" i="14"/>
  <c r="M1440" i="14"/>
  <c r="M1441" i="14"/>
  <c r="M1443" i="14"/>
  <c r="M1459" i="14"/>
  <c r="M1452" i="14"/>
  <c r="K1447" i="14"/>
  <c r="I1446" i="14"/>
  <c r="M1448" i="14"/>
  <c r="I1450" i="14"/>
  <c r="L1451" i="14" s="1"/>
  <c r="M1451" i="14" s="1"/>
  <c r="G1452" i="14"/>
  <c r="G1455" i="14"/>
  <c r="G1444" i="14"/>
  <c r="G1457" i="14"/>
  <c r="F1461" i="14"/>
  <c r="G1449" i="14"/>
  <c r="G1450" i="14"/>
  <c r="G1456" i="14"/>
  <c r="K1449" i="14"/>
  <c r="L1449" i="14"/>
  <c r="M1421" i="14"/>
  <c r="M1423" i="14"/>
  <c r="M1410" i="14"/>
  <c r="M1412" i="14"/>
  <c r="M1414" i="14"/>
  <c r="G1422" i="14"/>
  <c r="F1430" i="14"/>
  <c r="G1410" i="14"/>
  <c r="G1420" i="14"/>
  <c r="G1424" i="14"/>
  <c r="G1406" i="14"/>
  <c r="G1412" i="14"/>
  <c r="G1415" i="14"/>
  <c r="G1419" i="14"/>
  <c r="G1426" i="14"/>
  <c r="G1427" i="14"/>
  <c r="I1419" i="14"/>
  <c r="L1420" i="14" s="1"/>
  <c r="M1420" i="14" s="1"/>
  <c r="I1415" i="14"/>
  <c r="M1418" i="14"/>
  <c r="K1419" i="14"/>
  <c r="K1417" i="14"/>
  <c r="M1417" i="14" s="1"/>
  <c r="M1391" i="14"/>
  <c r="M1392" i="14"/>
  <c r="M1393" i="14"/>
  <c r="M1394" i="14"/>
  <c r="M1395" i="14"/>
  <c r="M1396" i="14"/>
  <c r="M1397" i="14"/>
  <c r="M1398" i="14"/>
  <c r="G1377" i="14"/>
  <c r="G1386" i="14"/>
  <c r="G1392" i="14"/>
  <c r="F1400" i="14"/>
  <c r="G1381" i="14"/>
  <c r="G1388" i="14"/>
  <c r="G1394" i="14"/>
  <c r="M1387" i="14"/>
  <c r="P1373" i="14"/>
  <c r="I1389" i="14"/>
  <c r="I1385" i="14"/>
  <c r="L1385" i="14" s="1"/>
  <c r="M1385" i="14" s="1"/>
  <c r="M1360" i="14"/>
  <c r="M1362" i="14"/>
  <c r="M1353" i="14"/>
  <c r="G1348" i="14"/>
  <c r="G1361" i="14"/>
  <c r="G1350" i="14"/>
  <c r="G1351" i="14"/>
  <c r="G1359" i="14"/>
  <c r="G1363" i="14"/>
  <c r="G1364" i="14"/>
  <c r="G1353" i="14"/>
  <c r="G1358" i="14"/>
  <c r="G1366" i="14"/>
  <c r="I1358" i="14"/>
  <c r="L1359" i="14" s="1"/>
  <c r="M1359" i="14" s="1"/>
  <c r="K1356" i="14"/>
  <c r="M1357" i="14"/>
  <c r="K1358" i="14"/>
  <c r="M1347" i="14"/>
  <c r="I1354" i="14"/>
  <c r="L1356" i="14"/>
  <c r="M1321" i="14"/>
  <c r="M1329" i="14"/>
  <c r="P1311" i="14"/>
  <c r="F1337" i="14"/>
  <c r="G1316" i="14"/>
  <c r="G1328" i="14"/>
  <c r="L1323" i="14"/>
  <c r="M1323" i="14" s="1"/>
  <c r="L1324" i="14"/>
  <c r="K1324" i="14"/>
  <c r="K1325" i="14"/>
  <c r="M1325" i="14" s="1"/>
  <c r="K867" i="14"/>
  <c r="M867" i="14" s="1"/>
  <c r="K866" i="14"/>
  <c r="G101" i="14"/>
  <c r="G207" i="14"/>
  <c r="L266" i="14"/>
  <c r="M266" i="14" s="1"/>
  <c r="G350" i="14"/>
  <c r="G369" i="14"/>
  <c r="G372" i="14"/>
  <c r="K402" i="14"/>
  <c r="M426" i="14"/>
  <c r="M424" i="14"/>
  <c r="M422" i="14"/>
  <c r="M544" i="14"/>
  <c r="K608" i="14"/>
  <c r="M642" i="14"/>
  <c r="G812" i="14"/>
  <c r="K1052" i="14"/>
  <c r="K1051" i="14"/>
  <c r="M1093" i="14"/>
  <c r="G45" i="14"/>
  <c r="G97" i="14"/>
  <c r="K104" i="14"/>
  <c r="G104" i="14"/>
  <c r="M106" i="14"/>
  <c r="M127" i="14"/>
  <c r="G151" i="14"/>
  <c r="G155" i="14"/>
  <c r="F196" i="14"/>
  <c r="G345" i="14"/>
  <c r="M425" i="14"/>
  <c r="G507" i="14"/>
  <c r="G575" i="14"/>
  <c r="G608" i="14"/>
  <c r="G629" i="14"/>
  <c r="G634" i="14"/>
  <c r="G656" i="14"/>
  <c r="G660" i="14"/>
  <c r="G805" i="14"/>
  <c r="G810" i="14"/>
  <c r="I1023" i="14"/>
  <c r="L1023" i="14" s="1"/>
  <c r="M1023" i="14" s="1"/>
  <c r="L1022" i="14"/>
  <c r="M1075" i="14"/>
  <c r="M1106" i="14"/>
  <c r="K1174" i="14"/>
  <c r="K1175" i="14"/>
  <c r="M105" i="14"/>
  <c r="M109" i="14"/>
  <c r="G133" i="14"/>
  <c r="M154" i="14"/>
  <c r="M155" i="14"/>
  <c r="G161" i="14"/>
  <c r="G177" i="14"/>
  <c r="G179" i="14"/>
  <c r="G259" i="14"/>
  <c r="G261" i="14"/>
  <c r="G263" i="14"/>
  <c r="M264" i="14"/>
  <c r="G285" i="14"/>
  <c r="G287" i="14"/>
  <c r="G340" i="14"/>
  <c r="G342" i="14"/>
  <c r="G348" i="14"/>
  <c r="G376" i="14"/>
  <c r="G400" i="14"/>
  <c r="L403" i="14"/>
  <c r="M403" i="14" s="1"/>
  <c r="G508" i="14"/>
  <c r="G540" i="14"/>
  <c r="G542" i="14"/>
  <c r="G606" i="14"/>
  <c r="G607" i="14"/>
  <c r="L610" i="14"/>
  <c r="M610" i="14" s="1"/>
  <c r="M612" i="14"/>
  <c r="G664" i="14"/>
  <c r="G774" i="14"/>
  <c r="G781" i="14"/>
  <c r="G855" i="14"/>
  <c r="G857" i="14"/>
  <c r="G895" i="14"/>
  <c r="K991" i="14"/>
  <c r="M991" i="14" s="1"/>
  <c r="G1092" i="14"/>
  <c r="F1187" i="14"/>
  <c r="G1270" i="14"/>
  <c r="G927" i="14"/>
  <c r="G932" i="14"/>
  <c r="G936" i="14"/>
  <c r="M955" i="14"/>
  <c r="G966" i="14"/>
  <c r="G968" i="14"/>
  <c r="G970" i="14"/>
  <c r="M971" i="14"/>
  <c r="F1003" i="14"/>
  <c r="G981" i="14"/>
  <c r="G985" i="14"/>
  <c r="M997" i="14"/>
  <c r="G1059" i="14"/>
  <c r="M1089" i="14"/>
  <c r="M1090" i="14"/>
  <c r="G1103" i="14"/>
  <c r="G1117" i="14"/>
  <c r="M1138" i="14"/>
  <c r="M1139" i="14"/>
  <c r="M1141" i="14"/>
  <c r="G1152" i="14"/>
  <c r="M1170" i="14"/>
  <c r="F1219" i="14"/>
  <c r="G1230" i="14"/>
  <c r="G1268" i="14"/>
  <c r="M833" i="14"/>
  <c r="G848" i="14"/>
  <c r="G862" i="14"/>
  <c r="G863" i="14"/>
  <c r="G906" i="14"/>
  <c r="G923" i="14"/>
  <c r="M933" i="14"/>
  <c r="M966" i="14"/>
  <c r="M953" i="14"/>
  <c r="G980" i="14"/>
  <c r="M983" i="14"/>
  <c r="G987" i="14"/>
  <c r="G989" i="14"/>
  <c r="G991" i="14"/>
  <c r="K1022" i="14"/>
  <c r="G1026" i="14"/>
  <c r="G1051" i="14"/>
  <c r="M1056" i="14"/>
  <c r="G1075" i="14"/>
  <c r="M1077" i="14"/>
  <c r="M1079" i="14"/>
  <c r="K1085" i="14"/>
  <c r="G1093" i="14"/>
  <c r="M1094" i="14"/>
  <c r="M1107" i="14"/>
  <c r="M1108" i="14"/>
  <c r="M1110" i="14"/>
  <c r="M1119" i="14"/>
  <c r="M1121" i="14"/>
  <c r="G1137" i="14"/>
  <c r="M1148" i="14"/>
  <c r="G1154" i="14"/>
  <c r="G1155" i="14"/>
  <c r="G1166" i="14"/>
  <c r="M1172" i="14"/>
  <c r="M1179" i="14"/>
  <c r="G1198" i="14"/>
  <c r="K1206" i="14"/>
  <c r="K1236" i="14"/>
  <c r="G1258" i="14"/>
  <c r="G1262" i="14"/>
  <c r="K1269" i="14"/>
  <c r="M1269" i="14" s="1"/>
  <c r="G1271" i="14"/>
  <c r="K1300" i="14"/>
  <c r="M1300" i="14" s="1"/>
  <c r="G1315" i="14"/>
  <c r="G1317" i="14"/>
  <c r="G1323" i="14"/>
  <c r="G1325" i="14"/>
  <c r="M1326" i="14"/>
  <c r="G817" i="14"/>
  <c r="G834" i="14"/>
  <c r="M846" i="14"/>
  <c r="G858" i="14"/>
  <c r="G874" i="14"/>
  <c r="G875" i="14"/>
  <c r="G876" i="14"/>
  <c r="G877" i="14"/>
  <c r="G878" i="14"/>
  <c r="G887" i="14"/>
  <c r="G889" i="14"/>
  <c r="G891" i="14"/>
  <c r="G904" i="14"/>
  <c r="G920" i="14"/>
  <c r="M926" i="14"/>
  <c r="K928" i="14"/>
  <c r="G933" i="14"/>
  <c r="M935" i="14"/>
  <c r="G949" i="14"/>
  <c r="G951" i="14"/>
  <c r="G963" i="14"/>
  <c r="P977" i="14"/>
  <c r="G1012" i="14"/>
  <c r="M1013" i="14"/>
  <c r="M1015" i="14"/>
  <c r="M1017" i="14"/>
  <c r="M1026" i="14"/>
  <c r="M1028" i="14"/>
  <c r="M1030" i="14"/>
  <c r="G1052" i="14"/>
  <c r="G1056" i="14"/>
  <c r="M1057" i="14"/>
  <c r="G1072" i="14"/>
  <c r="G1080" i="14"/>
  <c r="G1082" i="14"/>
  <c r="G1090" i="14"/>
  <c r="G1104" i="14"/>
  <c r="G1114" i="14"/>
  <c r="G1118" i="14"/>
  <c r="G1135" i="14"/>
  <c r="G1139" i="14"/>
  <c r="M1151" i="14"/>
  <c r="G1163" i="14"/>
  <c r="G1165" i="14"/>
  <c r="G1167" i="14"/>
  <c r="G1173" i="14"/>
  <c r="G1179" i="14"/>
  <c r="G1204" i="14"/>
  <c r="G1205" i="14"/>
  <c r="G1257" i="14"/>
  <c r="G1259" i="14"/>
  <c r="K1267" i="14"/>
  <c r="G1288" i="14"/>
  <c r="G1290" i="14"/>
  <c r="G1292" i="14"/>
  <c r="G1295" i="14"/>
  <c r="G1300" i="14"/>
  <c r="G1314" i="14"/>
  <c r="M1320" i="14"/>
  <c r="K1327" i="14"/>
  <c r="I1327" i="14"/>
  <c r="I1301" i="14"/>
  <c r="L1302" i="14" s="1"/>
  <c r="M1302" i="14" s="1"/>
  <c r="G1289" i="14"/>
  <c r="G1294" i="14"/>
  <c r="K1299" i="14"/>
  <c r="P1285" i="14"/>
  <c r="I1297" i="14"/>
  <c r="L1297" i="14" s="1"/>
  <c r="M1297" i="14" s="1"/>
  <c r="L1299" i="14"/>
  <c r="F1305" i="14"/>
  <c r="M1264" i="14"/>
  <c r="M1265" i="14"/>
  <c r="P1254" i="14"/>
  <c r="G1261" i="14"/>
  <c r="G1264" i="14"/>
  <c r="F1280" i="14"/>
  <c r="G1260" i="14"/>
  <c r="G1266" i="14"/>
  <c r="G1267" i="14"/>
  <c r="I1270" i="14"/>
  <c r="F1249" i="14"/>
  <c r="G1236" i="14"/>
  <c r="G1229" i="14"/>
  <c r="G1231" i="14"/>
  <c r="G1237" i="14"/>
  <c r="G1228" i="14"/>
  <c r="G1233" i="14"/>
  <c r="G1238" i="14"/>
  <c r="M1237" i="14"/>
  <c r="G1225" i="14"/>
  <c r="K1239" i="14"/>
  <c r="P1223" i="14"/>
  <c r="I1239" i="14"/>
  <c r="I1235" i="14"/>
  <c r="L1235" i="14" s="1"/>
  <c r="M1235" i="14" s="1"/>
  <c r="M1212" i="14"/>
  <c r="M1213" i="14"/>
  <c r="M1207" i="14"/>
  <c r="G1199" i="14"/>
  <c r="G1206" i="14"/>
  <c r="G1207" i="14"/>
  <c r="G1201" i="14"/>
  <c r="G1212" i="14"/>
  <c r="M1208" i="14"/>
  <c r="G1195" i="14"/>
  <c r="K1209" i="14"/>
  <c r="I1209" i="14"/>
  <c r="P1193" i="14"/>
  <c r="I1205" i="14"/>
  <c r="L1205" i="14" s="1"/>
  <c r="M1205" i="14" s="1"/>
  <c r="M1171" i="14"/>
  <c r="G1168" i="14"/>
  <c r="G1177" i="14"/>
  <c r="G1164" i="14"/>
  <c r="G1170" i="14"/>
  <c r="G1172" i="14"/>
  <c r="G1174" i="14"/>
  <c r="G1175" i="14"/>
  <c r="G1176" i="14"/>
  <c r="G1181" i="14"/>
  <c r="P1161" i="14"/>
  <c r="I1173" i="14"/>
  <c r="L1173" i="14" s="1"/>
  <c r="M1173" i="14" s="1"/>
  <c r="L1175" i="14"/>
  <c r="M1175" i="14" s="1"/>
  <c r="M1140" i="14"/>
  <c r="M1149" i="14"/>
  <c r="I1142" i="14"/>
  <c r="L1143" i="14" s="1"/>
  <c r="G1141" i="14"/>
  <c r="G1147" i="14"/>
  <c r="G1148" i="14"/>
  <c r="G1149" i="14"/>
  <c r="F1156" i="14"/>
  <c r="G1134" i="14"/>
  <c r="G1136" i="14"/>
  <c r="G1151" i="14"/>
  <c r="G1133" i="14"/>
  <c r="G1138" i="14"/>
  <c r="G1153" i="14"/>
  <c r="M1145" i="14"/>
  <c r="M1144" i="14"/>
  <c r="K1143" i="14"/>
  <c r="K1146" i="14"/>
  <c r="M1109" i="14"/>
  <c r="M1111" i="14"/>
  <c r="M1120" i="14"/>
  <c r="M1118" i="14"/>
  <c r="M1122" i="14"/>
  <c r="G1102" i="14"/>
  <c r="G1106" i="14"/>
  <c r="G1107" i="14"/>
  <c r="G1119" i="14"/>
  <c r="G1120" i="14"/>
  <c r="F1126" i="14"/>
  <c r="G1109" i="14"/>
  <c r="G1122" i="14"/>
  <c r="G1111" i="14"/>
  <c r="G1116" i="14"/>
  <c r="G1124" i="14"/>
  <c r="I1116" i="14"/>
  <c r="L1117" i="14" s="1"/>
  <c r="M1117" i="14" s="1"/>
  <c r="K1114" i="14"/>
  <c r="K1115" i="14"/>
  <c r="M1115" i="14" s="1"/>
  <c r="I1112" i="14"/>
  <c r="L1114" i="14"/>
  <c r="M1078" i="14"/>
  <c r="M1080" i="14"/>
  <c r="M1087" i="14"/>
  <c r="M1092" i="14"/>
  <c r="M1091" i="14"/>
  <c r="P1069" i="14"/>
  <c r="G1081" i="14"/>
  <c r="G1074" i="14"/>
  <c r="G1076" i="14"/>
  <c r="G1088" i="14"/>
  <c r="G1089" i="14"/>
  <c r="G1073" i="14"/>
  <c r="G1078" i="14"/>
  <c r="G1084" i="14"/>
  <c r="G1085" i="14"/>
  <c r="G1091" i="14"/>
  <c r="M1083" i="14"/>
  <c r="K1082" i="14"/>
  <c r="L1086" i="14"/>
  <c r="M1086" i="14" s="1"/>
  <c r="L1085" i="14"/>
  <c r="F1095" i="14"/>
  <c r="M1076" i="14"/>
  <c r="I1081" i="14"/>
  <c r="L1084" i="14"/>
  <c r="M1084" i="14" s="1"/>
  <c r="M1061" i="14"/>
  <c r="G1043" i="14"/>
  <c r="G1049" i="14"/>
  <c r="F1064" i="14"/>
  <c r="G1042" i="14"/>
  <c r="G1053" i="14"/>
  <c r="G1058" i="14"/>
  <c r="L1055" i="14"/>
  <c r="M1055" i="14" s="1"/>
  <c r="L1054" i="14"/>
  <c r="P1038" i="14"/>
  <c r="I1050" i="14"/>
  <c r="L1050" i="14" s="1"/>
  <c r="M1050" i="14" s="1"/>
  <c r="L1052" i="14"/>
  <c r="L1053" i="14"/>
  <c r="M1018" i="14"/>
  <c r="M1014" i="14"/>
  <c r="M1016" i="14"/>
  <c r="M1025" i="14"/>
  <c r="M1027" i="14"/>
  <c r="M1029" i="14"/>
  <c r="M1031" i="14"/>
  <c r="K1021" i="14"/>
  <c r="G1011" i="14"/>
  <c r="G1028" i="14"/>
  <c r="G1019" i="14"/>
  <c r="G1023" i="14"/>
  <c r="F1033" i="14"/>
  <c r="G1016" i="14"/>
  <c r="G1025" i="14"/>
  <c r="G1010" i="14"/>
  <c r="G1018" i="14"/>
  <c r="G1020" i="14"/>
  <c r="G1021" i="14"/>
  <c r="G1027" i="14"/>
  <c r="I1019" i="14"/>
  <c r="L1019" i="14" s="1"/>
  <c r="M1019" i="14" s="1"/>
  <c r="L1021" i="14"/>
  <c r="M988" i="14"/>
  <c r="M982" i="14"/>
  <c r="M995" i="14"/>
  <c r="M999" i="14"/>
  <c r="G983" i="14"/>
  <c r="G984" i="14"/>
  <c r="G995" i="14"/>
  <c r="G986" i="14"/>
  <c r="G997" i="14"/>
  <c r="G979" i="14"/>
  <c r="G988" i="14"/>
  <c r="G999" i="14"/>
  <c r="I993" i="14"/>
  <c r="L994" i="14" s="1"/>
  <c r="M994" i="14" s="1"/>
  <c r="M967" i="14"/>
  <c r="M968" i="14"/>
  <c r="K992" i="14"/>
  <c r="I989" i="14"/>
  <c r="L992" i="14"/>
  <c r="M956" i="14"/>
  <c r="M957" i="14"/>
  <c r="M958" i="14"/>
  <c r="M965" i="14"/>
  <c r="M969" i="14"/>
  <c r="P947" i="14"/>
  <c r="K961" i="14"/>
  <c r="M961" i="14" s="1"/>
  <c r="L962" i="14"/>
  <c r="G952" i="14"/>
  <c r="G954" i="14"/>
  <c r="G965" i="14"/>
  <c r="F973" i="14"/>
  <c r="G956" i="14"/>
  <c r="G967" i="14"/>
  <c r="G958" i="14"/>
  <c r="G962" i="14"/>
  <c r="G964" i="14"/>
  <c r="G969" i="14"/>
  <c r="K962" i="14"/>
  <c r="M954" i="14"/>
  <c r="I959" i="14"/>
  <c r="P915" i="14"/>
  <c r="G918" i="14"/>
  <c r="G922" i="14"/>
  <c r="G924" i="14"/>
  <c r="G934" i="14"/>
  <c r="G935" i="14"/>
  <c r="F941" i="14"/>
  <c r="G921" i="14"/>
  <c r="G926" i="14"/>
  <c r="G937" i="14"/>
  <c r="K930" i="14"/>
  <c r="L929" i="14"/>
  <c r="M929" i="14" s="1"/>
  <c r="L930" i="14"/>
  <c r="M903" i="14"/>
  <c r="P884" i="14"/>
  <c r="K897" i="14"/>
  <c r="G892" i="14"/>
  <c r="G897" i="14"/>
  <c r="F910" i="14"/>
  <c r="G888" i="14"/>
  <c r="G894" i="14"/>
  <c r="G901" i="14"/>
  <c r="G903" i="14"/>
  <c r="M898" i="14"/>
  <c r="M899" i="14"/>
  <c r="K900" i="14"/>
  <c r="M872" i="14"/>
  <c r="M874" i="14"/>
  <c r="M862" i="14"/>
  <c r="P853" i="14"/>
  <c r="G868" i="14"/>
  <c r="G869" i="14"/>
  <c r="G866" i="14"/>
  <c r="F879" i="14"/>
  <c r="G856" i="14"/>
  <c r="G865" i="14"/>
  <c r="G867" i="14"/>
  <c r="G870" i="14"/>
  <c r="G872" i="14"/>
  <c r="M868" i="14"/>
  <c r="K869" i="14"/>
  <c r="F144" i="14"/>
  <c r="K131" i="14"/>
  <c r="M125" i="14"/>
  <c r="M123" i="14"/>
  <c r="M153" i="14"/>
  <c r="G183" i="14"/>
  <c r="L265" i="14"/>
  <c r="M265" i="14" s="1"/>
  <c r="M298" i="14"/>
  <c r="K400" i="14"/>
  <c r="K401" i="14"/>
  <c r="G661" i="14"/>
  <c r="G818" i="14"/>
  <c r="P93" i="14"/>
  <c r="G8" i="13" s="1"/>
  <c r="G42" i="14"/>
  <c r="F59" i="14"/>
  <c r="G44" i="14"/>
  <c r="M38" i="14"/>
  <c r="M102" i="14"/>
  <c r="G124" i="14"/>
  <c r="M128" i="14"/>
  <c r="M129" i="14"/>
  <c r="G132" i="14"/>
  <c r="G152" i="14"/>
  <c r="G153" i="14"/>
  <c r="G156" i="14"/>
  <c r="G157" i="14"/>
  <c r="G160" i="14"/>
  <c r="M162" i="14"/>
  <c r="G176" i="14"/>
  <c r="G185" i="14"/>
  <c r="M207" i="14"/>
  <c r="G209" i="14"/>
  <c r="M215" i="14"/>
  <c r="G236" i="14"/>
  <c r="G239" i="14"/>
  <c r="G260" i="14"/>
  <c r="G262" i="14"/>
  <c r="G286" i="14"/>
  <c r="G293" i="14"/>
  <c r="G294" i="14"/>
  <c r="F441" i="14"/>
  <c r="G48" i="14"/>
  <c r="G128" i="14"/>
  <c r="G129" i="14"/>
  <c r="G134" i="14"/>
  <c r="M124" i="14"/>
  <c r="G159" i="14"/>
  <c r="G175" i="14"/>
  <c r="M179" i="14"/>
  <c r="G186" i="14"/>
  <c r="G205" i="14"/>
  <c r="G208" i="14"/>
  <c r="G212" i="14"/>
  <c r="G230" i="14"/>
  <c r="G234" i="14"/>
  <c r="G268" i="14"/>
  <c r="G290" i="14"/>
  <c r="G291" i="14"/>
  <c r="L296" i="14"/>
  <c r="G392" i="14"/>
  <c r="M842" i="14"/>
  <c r="G368" i="14"/>
  <c r="G370" i="14"/>
  <c r="G374" i="14"/>
  <c r="M378" i="14"/>
  <c r="G403" i="14"/>
  <c r="M421" i="14"/>
  <c r="M419" i="14"/>
  <c r="G450" i="14"/>
  <c r="M452" i="14"/>
  <c r="M456" i="14"/>
  <c r="M541" i="14"/>
  <c r="M543" i="14"/>
  <c r="F589" i="14"/>
  <c r="M611" i="14"/>
  <c r="G626" i="14"/>
  <c r="G628" i="14"/>
  <c r="G630" i="14"/>
  <c r="G783" i="14"/>
  <c r="M800" i="14"/>
  <c r="M801" i="14"/>
  <c r="M802" i="14"/>
  <c r="G814" i="14"/>
  <c r="M841" i="14"/>
  <c r="L350" i="14"/>
  <c r="G422" i="14"/>
  <c r="G424" i="14"/>
  <c r="G425" i="14"/>
  <c r="G426" i="14"/>
  <c r="G427" i="14"/>
  <c r="P445" i="14"/>
  <c r="G21" i="13" s="1"/>
  <c r="M481" i="14"/>
  <c r="M483" i="14"/>
  <c r="G511" i="14"/>
  <c r="G513" i="14"/>
  <c r="G515" i="14"/>
  <c r="P533" i="14"/>
  <c r="G24" i="13" s="1"/>
  <c r="G603" i="14"/>
  <c r="G604" i="14"/>
  <c r="G605" i="14"/>
  <c r="G636" i="14"/>
  <c r="G662" i="14"/>
  <c r="F789" i="14"/>
  <c r="G777" i="14"/>
  <c r="M804" i="14"/>
  <c r="M811" i="14"/>
  <c r="M829" i="14"/>
  <c r="G841" i="14"/>
  <c r="M843" i="14"/>
  <c r="M844" i="14"/>
  <c r="M847" i="14"/>
  <c r="M848" i="14"/>
  <c r="G343" i="14"/>
  <c r="G347" i="14"/>
  <c r="M352" i="14"/>
  <c r="G365" i="14"/>
  <c r="G373" i="14"/>
  <c r="G375" i="14"/>
  <c r="G397" i="14"/>
  <c r="G428" i="14"/>
  <c r="M420" i="14"/>
  <c r="G454" i="14"/>
  <c r="G480" i="14"/>
  <c r="G484" i="14"/>
  <c r="G486" i="14"/>
  <c r="M479" i="14"/>
  <c r="G505" i="14"/>
  <c r="G543" i="14"/>
  <c r="G631" i="14"/>
  <c r="G635" i="14"/>
  <c r="M641" i="14"/>
  <c r="G655" i="14"/>
  <c r="G657" i="14"/>
  <c r="G659" i="14"/>
  <c r="M664" i="14"/>
  <c r="M659" i="14"/>
  <c r="G775" i="14"/>
  <c r="G776" i="14"/>
  <c r="G778" i="14"/>
  <c r="F819" i="14"/>
  <c r="G797" i="14"/>
  <c r="G811" i="14"/>
  <c r="G827" i="14"/>
  <c r="G830" i="14"/>
  <c r="M834" i="14"/>
  <c r="G837" i="14"/>
  <c r="L839" i="14"/>
  <c r="M839" i="14" s="1"/>
  <c r="G843" i="14"/>
  <c r="G845" i="14"/>
  <c r="M831" i="14"/>
  <c r="M830" i="14"/>
  <c r="M832" i="14"/>
  <c r="M845" i="14"/>
  <c r="F849" i="14"/>
  <c r="G829" i="14"/>
  <c r="G840" i="14"/>
  <c r="G844" i="14"/>
  <c r="G835" i="14"/>
  <c r="G842" i="14"/>
  <c r="G828" i="14"/>
  <c r="G831" i="14"/>
  <c r="G832" i="14"/>
  <c r="G838" i="14"/>
  <c r="G839" i="14"/>
  <c r="G846" i="14"/>
  <c r="G847" i="14"/>
  <c r="M837" i="14"/>
  <c r="K836" i="14"/>
  <c r="K808" i="14"/>
  <c r="L809" i="14"/>
  <c r="M809" i="14" s="1"/>
  <c r="G825" i="14"/>
  <c r="K838" i="14"/>
  <c r="P823" i="14"/>
  <c r="L838" i="14"/>
  <c r="M803" i="14"/>
  <c r="M812" i="14"/>
  <c r="M813" i="14"/>
  <c r="M814" i="14"/>
  <c r="M815" i="14"/>
  <c r="M816" i="14"/>
  <c r="L808" i="14"/>
  <c r="G796" i="14"/>
  <c r="G802" i="14"/>
  <c r="G809" i="14"/>
  <c r="G795" i="14"/>
  <c r="G804" i="14"/>
  <c r="G806" i="14"/>
  <c r="G807" i="14"/>
  <c r="G808" i="14"/>
  <c r="G813" i="14"/>
  <c r="L805" i="14"/>
  <c r="M805" i="14" s="1"/>
  <c r="L807" i="14"/>
  <c r="M807" i="14" s="1"/>
  <c r="P793" i="14"/>
  <c r="M772" i="14"/>
  <c r="M773" i="14"/>
  <c r="M774" i="14"/>
  <c r="M770" i="14"/>
  <c r="M771" i="14"/>
  <c r="M781" i="14"/>
  <c r="M783" i="14"/>
  <c r="M785" i="14"/>
  <c r="M787" i="14"/>
  <c r="M782" i="14"/>
  <c r="M784" i="14"/>
  <c r="M786" i="14"/>
  <c r="P763" i="14"/>
  <c r="G766" i="14"/>
  <c r="G771" i="14"/>
  <c r="G773" i="14"/>
  <c r="G780" i="14"/>
  <c r="G782" i="14"/>
  <c r="K776" i="14"/>
  <c r="K778" i="14"/>
  <c r="L775" i="14"/>
  <c r="M775" i="14" s="1"/>
  <c r="L777" i="14"/>
  <c r="M777" i="14" s="1"/>
  <c r="L778" i="14"/>
  <c r="F679" i="14"/>
  <c r="G666" i="14"/>
  <c r="G663" i="14"/>
  <c r="G658" i="14"/>
  <c r="G665" i="14"/>
  <c r="M663" i="14"/>
  <c r="P653" i="14"/>
  <c r="G28" i="13" s="1"/>
  <c r="L638" i="14"/>
  <c r="M638" i="14" s="1"/>
  <c r="L636" i="14"/>
  <c r="M637" i="14"/>
  <c r="G632" i="14"/>
  <c r="G633" i="14"/>
  <c r="F649" i="14"/>
  <c r="G627" i="14"/>
  <c r="G625" i="14"/>
  <c r="K636" i="14"/>
  <c r="K639" i="14"/>
  <c r="M604" i="14"/>
  <c r="L608" i="14"/>
  <c r="G598" i="14"/>
  <c r="G609" i="14"/>
  <c r="G600" i="14"/>
  <c r="F619" i="14"/>
  <c r="G597" i="14"/>
  <c r="G602" i="14"/>
  <c r="K607" i="14"/>
  <c r="G595" i="14"/>
  <c r="L605" i="14"/>
  <c r="M605" i="14" s="1"/>
  <c r="L607" i="14"/>
  <c r="P593" i="14"/>
  <c r="G26" i="13" s="1"/>
  <c r="M570" i="14"/>
  <c r="M571" i="14"/>
  <c r="M572" i="14"/>
  <c r="M573" i="14"/>
  <c r="M574" i="14"/>
  <c r="M578" i="14"/>
  <c r="G565" i="14"/>
  <c r="G572" i="14"/>
  <c r="G568" i="14"/>
  <c r="G574" i="14"/>
  <c r="G576" i="14"/>
  <c r="G577" i="14"/>
  <c r="G578" i="14"/>
  <c r="P563" i="14"/>
  <c r="G25" i="13" s="1"/>
  <c r="L575" i="14"/>
  <c r="M575" i="14" s="1"/>
  <c r="L577" i="14"/>
  <c r="M540" i="14"/>
  <c r="M542" i="14"/>
  <c r="L547" i="14"/>
  <c r="M547" i="14" s="1"/>
  <c r="G544" i="14"/>
  <c r="F559" i="14"/>
  <c r="G538" i="14"/>
  <c r="G539" i="14"/>
  <c r="G537" i="14"/>
  <c r="G541" i="14"/>
  <c r="K546" i="14"/>
  <c r="L545" i="14"/>
  <c r="M545" i="14" s="1"/>
  <c r="M509" i="14"/>
  <c r="M510" i="14"/>
  <c r="M511" i="14"/>
  <c r="M513" i="14"/>
  <c r="M514" i="14"/>
  <c r="M512" i="14"/>
  <c r="F529" i="14"/>
  <c r="G509" i="14"/>
  <c r="G510" i="14"/>
  <c r="G512" i="14"/>
  <c r="G506" i="14"/>
  <c r="G514" i="14"/>
  <c r="M485" i="14"/>
  <c r="M482" i="14"/>
  <c r="M484" i="14"/>
  <c r="L489" i="14"/>
  <c r="M489" i="14" s="1"/>
  <c r="P474" i="14"/>
  <c r="G22" i="13" s="1"/>
  <c r="G476" i="14"/>
  <c r="G485" i="14"/>
  <c r="G487" i="14"/>
  <c r="G477" i="14"/>
  <c r="G481" i="14"/>
  <c r="G482" i="14"/>
  <c r="M488" i="14"/>
  <c r="K487" i="14"/>
  <c r="M487" i="14" s="1"/>
  <c r="M480" i="14"/>
  <c r="L486" i="14"/>
  <c r="M486" i="14" s="1"/>
  <c r="M453" i="14"/>
  <c r="M454" i="14"/>
  <c r="M455" i="14"/>
  <c r="L460" i="14"/>
  <c r="M460" i="14" s="1"/>
  <c r="G448" i="14"/>
  <c r="G449" i="14"/>
  <c r="G456" i="14"/>
  <c r="G457" i="14"/>
  <c r="G458" i="14"/>
  <c r="G459" i="14"/>
  <c r="F470" i="14"/>
  <c r="G452" i="14"/>
  <c r="G453" i="14"/>
  <c r="M459" i="14"/>
  <c r="K458" i="14"/>
  <c r="M427" i="14"/>
  <c r="G419" i="14"/>
  <c r="G429" i="14"/>
  <c r="G418" i="14"/>
  <c r="G423" i="14"/>
  <c r="P416" i="14"/>
  <c r="G20" i="13" s="1"/>
  <c r="M405" i="14"/>
  <c r="L402" i="14"/>
  <c r="G398" i="14"/>
  <c r="F413" i="14"/>
  <c r="G402" i="14"/>
  <c r="L404" i="14"/>
  <c r="M404" i="14" s="1"/>
  <c r="P390" i="14"/>
  <c r="G19" i="13" s="1"/>
  <c r="L399" i="14"/>
  <c r="M399" i="14" s="1"/>
  <c r="L401" i="14"/>
  <c r="L376" i="14"/>
  <c r="M376" i="14" s="1"/>
  <c r="L372" i="14"/>
  <c r="M372" i="14" s="1"/>
  <c r="L374" i="14"/>
  <c r="P363" i="14"/>
  <c r="G18" i="13" s="1"/>
  <c r="L375" i="14"/>
  <c r="F386" i="14"/>
  <c r="G367" i="14"/>
  <c r="G371" i="14"/>
  <c r="G377" i="14"/>
  <c r="K374" i="14"/>
  <c r="K375" i="14"/>
  <c r="M353" i="14"/>
  <c r="L349" i="14"/>
  <c r="M349" i="14" s="1"/>
  <c r="P337" i="14"/>
  <c r="G17" i="13" s="1"/>
  <c r="L348" i="14"/>
  <c r="M348" i="14" s="1"/>
  <c r="F360" i="14"/>
  <c r="G341" i="14"/>
  <c r="G351" i="14"/>
  <c r="G352" i="14"/>
  <c r="G353" i="14"/>
  <c r="G344" i="14"/>
  <c r="K347" i="14"/>
  <c r="L346" i="14"/>
  <c r="M346" i="14" s="1"/>
  <c r="K350" i="14"/>
  <c r="M325" i="14"/>
  <c r="P310" i="14"/>
  <c r="G16" i="13" s="1"/>
  <c r="F333" i="14"/>
  <c r="P283" i="14"/>
  <c r="G15" i="13" s="1"/>
  <c r="L295" i="14"/>
  <c r="M295" i="14" s="1"/>
  <c r="G288" i="14"/>
  <c r="G289" i="14"/>
  <c r="F306" i="14"/>
  <c r="G292" i="14"/>
  <c r="L293" i="14"/>
  <c r="M294" i="14"/>
  <c r="K293" i="14"/>
  <c r="K296" i="14"/>
  <c r="L269" i="14"/>
  <c r="M269" i="14" s="1"/>
  <c r="P256" i="14"/>
  <c r="G14" i="13" s="1"/>
  <c r="F279" i="14"/>
  <c r="G264" i="14"/>
  <c r="G265" i="14"/>
  <c r="G269" i="14"/>
  <c r="G258" i="14"/>
  <c r="K267" i="14"/>
  <c r="M267" i="14" s="1"/>
  <c r="K268" i="14"/>
  <c r="M268" i="14" s="1"/>
  <c r="M238" i="14"/>
  <c r="L237" i="14"/>
  <c r="K237" i="14"/>
  <c r="F253" i="14"/>
  <c r="M239" i="14"/>
  <c r="K240" i="14"/>
  <c r="P227" i="14"/>
  <c r="G13" i="13" s="1"/>
  <c r="M214" i="14"/>
  <c r="M210" i="14"/>
  <c r="L209" i="14"/>
  <c r="P199" i="14"/>
  <c r="G12" i="13" s="1"/>
  <c r="L211" i="14"/>
  <c r="M211" i="14" s="1"/>
  <c r="G206" i="14"/>
  <c r="G201" i="14"/>
  <c r="G210" i="14"/>
  <c r="F222" i="14"/>
  <c r="G202" i="14"/>
  <c r="G203" i="14"/>
  <c r="K209" i="14"/>
  <c r="K212" i="14"/>
  <c r="M176" i="14"/>
  <c r="M180" i="14"/>
  <c r="M178" i="14"/>
  <c r="M181" i="14"/>
  <c r="M177" i="14"/>
  <c r="P173" i="14"/>
  <c r="G11" i="13" s="1"/>
  <c r="L182" i="14"/>
  <c r="M182" i="14" s="1"/>
  <c r="G178" i="14"/>
  <c r="G180" i="14"/>
  <c r="G181" i="14"/>
  <c r="G188" i="14"/>
  <c r="L160" i="14"/>
  <c r="L158" i="14"/>
  <c r="M158" i="14" s="1"/>
  <c r="L159" i="14"/>
  <c r="M159" i="14" s="1"/>
  <c r="G154" i="14"/>
  <c r="G149" i="14"/>
  <c r="F170" i="14"/>
  <c r="G150" i="14"/>
  <c r="K157" i="14"/>
  <c r="M157" i="14" s="1"/>
  <c r="L156" i="14"/>
  <c r="M156" i="14" s="1"/>
  <c r="K160" i="14"/>
  <c r="P121" i="14"/>
  <c r="G9" i="13" s="1"/>
  <c r="L130" i="14"/>
  <c r="M130" i="14" s="1"/>
  <c r="G123" i="14"/>
  <c r="G126" i="14"/>
  <c r="G130" i="14"/>
  <c r="G131" i="14"/>
  <c r="M126" i="14"/>
  <c r="L103" i="14"/>
  <c r="M103" i="14" s="1"/>
  <c r="F117" i="14"/>
  <c r="G103" i="14"/>
  <c r="G105" i="14"/>
  <c r="G99" i="14"/>
  <c r="G106" i="14"/>
  <c r="G107" i="14"/>
  <c r="K107" i="14"/>
  <c r="M39" i="14"/>
  <c r="M41" i="14"/>
  <c r="M42" i="14"/>
  <c r="G74" i="14"/>
  <c r="L81" i="14"/>
  <c r="M81" i="14" s="1"/>
  <c r="M9" i="14"/>
  <c r="G46" i="14"/>
  <c r="G71" i="14"/>
  <c r="G77" i="14"/>
  <c r="K78" i="14"/>
  <c r="G80" i="14"/>
  <c r="L78" i="14"/>
  <c r="L79" i="14"/>
  <c r="M75" i="14"/>
  <c r="M82" i="14"/>
  <c r="G76" i="14"/>
  <c r="G78" i="14"/>
  <c r="G69" i="14"/>
  <c r="G70" i="14"/>
  <c r="G72" i="14"/>
  <c r="G73" i="14"/>
  <c r="F90" i="14"/>
  <c r="G75" i="14"/>
  <c r="G79" i="14"/>
  <c r="K79" i="14"/>
  <c r="M43" i="14"/>
  <c r="G39" i="14"/>
  <c r="G40" i="14"/>
  <c r="G41" i="14"/>
  <c r="G43" i="14"/>
  <c r="G47" i="14"/>
  <c r="L1177" i="14" l="1"/>
  <c r="M1177" i="14" s="1"/>
  <c r="L3243" i="14"/>
  <c r="M1912" i="14"/>
  <c r="L1694" i="14"/>
  <c r="M2194" i="14"/>
  <c r="M3277" i="14"/>
  <c r="M401" i="14"/>
  <c r="L2392" i="14"/>
  <c r="M2392" i="14" s="1"/>
  <c r="M381" i="16"/>
  <c r="M398" i="16" s="1"/>
  <c r="L401" i="16" s="1"/>
  <c r="M401" i="16" s="1"/>
  <c r="L398" i="16"/>
  <c r="M26" i="16"/>
  <c r="L32" i="16" s="1"/>
  <c r="M32" i="16" s="1"/>
  <c r="L143" i="16"/>
  <c r="M143" i="16" s="1"/>
  <c r="M546" i="14"/>
  <c r="M347" i="14"/>
  <c r="M577" i="14"/>
  <c r="L1024" i="14"/>
  <c r="M1024" i="14" s="1"/>
  <c r="M2393" i="14"/>
  <c r="M3241" i="14"/>
  <c r="L810" i="14"/>
  <c r="M810" i="14" s="1"/>
  <c r="M1054" i="14"/>
  <c r="M1911" i="14"/>
  <c r="L2195" i="14"/>
  <c r="M2195" i="14" s="1"/>
  <c r="L351" i="14"/>
  <c r="M351" i="14" s="1"/>
  <c r="M2731" i="14"/>
  <c r="G3495" i="14"/>
  <c r="J3498" i="14" s="1"/>
  <c r="M2327" i="14"/>
  <c r="L1997" i="14"/>
  <c r="M1997" i="14" s="1"/>
  <c r="L2297" i="14"/>
  <c r="M2297" i="14" s="1"/>
  <c r="L2836" i="14"/>
  <c r="M2836" i="14" s="1"/>
  <c r="M3381" i="14"/>
  <c r="M3002" i="14"/>
  <c r="M1726" i="14"/>
  <c r="M2293" i="14"/>
  <c r="G2275" i="14"/>
  <c r="J2278" i="14" s="1"/>
  <c r="M1053" i="14"/>
  <c r="G3394" i="14"/>
  <c r="J3397" i="14" s="1"/>
  <c r="M636" i="14"/>
  <c r="M1998" i="14"/>
  <c r="G3152" i="14"/>
  <c r="J3155" i="14" s="1"/>
  <c r="L500" i="14"/>
  <c r="M1756" i="14"/>
  <c r="G2779" i="14"/>
  <c r="J2782" i="14" s="1"/>
  <c r="G2882" i="14"/>
  <c r="J2885" i="14" s="1"/>
  <c r="M3104" i="14"/>
  <c r="G2745" i="14"/>
  <c r="J2748" i="14" s="1"/>
  <c r="G3187" i="14"/>
  <c r="J3190" i="14" s="1"/>
  <c r="G3221" i="14"/>
  <c r="J3224" i="14" s="1"/>
  <c r="L931" i="14"/>
  <c r="M931" i="14" s="1"/>
  <c r="L2028" i="14"/>
  <c r="M2028" i="14" s="1"/>
  <c r="G2408" i="14"/>
  <c r="J2411" i="14" s="1"/>
  <c r="G3050" i="14"/>
  <c r="J3053" i="14" s="1"/>
  <c r="M3243" i="14"/>
  <c r="M1541" i="14"/>
  <c r="G1585" i="14"/>
  <c r="J1586" i="14" s="1"/>
  <c r="G1924" i="14"/>
  <c r="J1925" i="14" s="1"/>
  <c r="G2308" i="14"/>
  <c r="J2311" i="14" s="1"/>
  <c r="G3326" i="14"/>
  <c r="J3329" i="14" s="1"/>
  <c r="L2033" i="14"/>
  <c r="M2033" i="14" s="1"/>
  <c r="M2664" i="14"/>
  <c r="M2935" i="14"/>
  <c r="G3255" i="14"/>
  <c r="J3258" i="14" s="1"/>
  <c r="L324" i="14"/>
  <c r="M324" i="14" s="1"/>
  <c r="L323" i="14"/>
  <c r="M323" i="14" s="1"/>
  <c r="G1461" i="14"/>
  <c r="J1462" i="14" s="1"/>
  <c r="G1769" i="14"/>
  <c r="J1770" i="14" s="1"/>
  <c r="L1789" i="14"/>
  <c r="M1789" i="14" s="1"/>
  <c r="G2508" i="14"/>
  <c r="J2511" i="14" s="1"/>
  <c r="G2847" i="14"/>
  <c r="J2850" i="14" s="1"/>
  <c r="M1634" i="14"/>
  <c r="L840" i="14"/>
  <c r="M840" i="14" s="1"/>
  <c r="M608" i="14"/>
  <c r="G3290" i="14"/>
  <c r="J3293" i="14" s="1"/>
  <c r="G3461" i="14"/>
  <c r="J3464" i="14" s="1"/>
  <c r="G2141" i="14"/>
  <c r="J2142" i="14" s="1"/>
  <c r="M1052" i="14"/>
  <c r="M1085" i="14"/>
  <c r="G2677" i="14"/>
  <c r="J2680" i="14" s="1"/>
  <c r="M2833" i="14"/>
  <c r="K34" i="15"/>
  <c r="L34" i="15" s="1"/>
  <c r="K18" i="15"/>
  <c r="L18" i="15" s="1"/>
  <c r="K38" i="15"/>
  <c r="L38" i="15" s="1"/>
  <c r="L36" i="15"/>
  <c r="K14" i="15"/>
  <c r="L14" i="15" s="1"/>
  <c r="K55" i="15"/>
  <c r="L55" i="15" s="1"/>
  <c r="K54" i="15"/>
  <c r="K59" i="15"/>
  <c r="L59" i="15" s="1"/>
  <c r="K58" i="15"/>
  <c r="L58" i="15" s="1"/>
  <c r="L3416" i="14"/>
  <c r="M3416" i="14" s="1"/>
  <c r="L3107" i="14"/>
  <c r="M3107" i="14" s="1"/>
  <c r="L3073" i="14"/>
  <c r="M3073" i="14" s="1"/>
  <c r="L3004" i="14"/>
  <c r="M3004" i="14" s="1"/>
  <c r="L2904" i="14"/>
  <c r="M2904" i="14" s="1"/>
  <c r="L1637" i="14"/>
  <c r="M1637" i="14" s="1"/>
  <c r="L1301" i="14"/>
  <c r="M1301" i="14" s="1"/>
  <c r="L609" i="14"/>
  <c r="M609" i="14" s="1"/>
  <c r="L270" i="14"/>
  <c r="M270" i="14" s="1"/>
  <c r="M277" i="14" s="1"/>
  <c r="L280" i="14" s="1"/>
  <c r="M3414" i="14"/>
  <c r="L3378" i="14"/>
  <c r="M3378" i="14" s="1"/>
  <c r="L2867" i="14"/>
  <c r="M2867" i="14" s="1"/>
  <c r="M2663" i="14"/>
  <c r="L2497" i="14"/>
  <c r="M2497" i="14" s="1"/>
  <c r="L2430" i="14"/>
  <c r="M2430" i="14" s="1"/>
  <c r="M3447" i="14"/>
  <c r="M78" i="14"/>
  <c r="L213" i="14"/>
  <c r="M213" i="14" s="1"/>
  <c r="L457" i="14"/>
  <c r="M457" i="14" s="1"/>
  <c r="M458" i="14"/>
  <c r="L963" i="14"/>
  <c r="M963" i="14" s="1"/>
  <c r="L1759" i="14"/>
  <c r="M1759" i="14" s="1"/>
  <c r="L1605" i="14"/>
  <c r="M1605" i="14" s="1"/>
  <c r="L1667" i="14"/>
  <c r="M1667" i="14" s="1"/>
  <c r="L1698" i="14"/>
  <c r="M1698" i="14" s="1"/>
  <c r="M1787" i="14"/>
  <c r="M2029" i="14"/>
  <c r="M2094" i="14"/>
  <c r="L3480" i="14"/>
  <c r="M3480" i="14" s="1"/>
  <c r="L3484" i="14"/>
  <c r="M3484" i="14" s="1"/>
  <c r="L3483" i="14"/>
  <c r="L3446" i="14"/>
  <c r="M3446" i="14" s="1"/>
  <c r="M3415" i="14"/>
  <c r="L3413" i="14"/>
  <c r="M3413" i="14" s="1"/>
  <c r="G3428" i="14"/>
  <c r="J3431" i="14" s="1"/>
  <c r="M3380" i="14"/>
  <c r="G3360" i="14"/>
  <c r="J3363" i="14" s="1"/>
  <c r="L3345" i="14"/>
  <c r="M3345" i="14" s="1"/>
  <c r="L3349" i="14"/>
  <c r="M3349" i="14" s="1"/>
  <c r="L3348" i="14"/>
  <c r="M3348" i="14" s="1"/>
  <c r="L3311" i="14"/>
  <c r="M3311" i="14" s="1"/>
  <c r="L3310" i="14"/>
  <c r="L3314" i="14"/>
  <c r="M3314" i="14" s="1"/>
  <c r="L3315" i="14"/>
  <c r="M3315" i="14" s="1"/>
  <c r="L3275" i="14"/>
  <c r="M3275" i="14" s="1"/>
  <c r="L3278" i="14"/>
  <c r="M3278" i="14" s="1"/>
  <c r="L3279" i="14"/>
  <c r="M3279" i="14" s="1"/>
  <c r="L3240" i="14"/>
  <c r="M3240" i="14" s="1"/>
  <c r="L3206" i="14"/>
  <c r="M3206" i="14" s="1"/>
  <c r="L3210" i="14"/>
  <c r="M3210" i="14" s="1"/>
  <c r="L3209" i="14"/>
  <c r="M3209" i="14" s="1"/>
  <c r="L3175" i="14"/>
  <c r="M3175" i="14" s="1"/>
  <c r="L3172" i="14"/>
  <c r="M3172" i="14" s="1"/>
  <c r="L3171" i="14"/>
  <c r="G1369" i="14"/>
  <c r="J1370" i="14" s="1"/>
  <c r="G2173" i="14"/>
  <c r="J2176" i="14" s="1"/>
  <c r="G2442" i="14"/>
  <c r="J2445" i="14" s="1"/>
  <c r="G2813" i="14"/>
  <c r="J2816" i="14" s="1"/>
  <c r="G2949" i="14"/>
  <c r="J2952" i="14" s="1"/>
  <c r="L80" i="14"/>
  <c r="M80" i="14" s="1"/>
  <c r="M1022" i="14"/>
  <c r="G1739" i="14"/>
  <c r="J1740" i="14" s="1"/>
  <c r="G1400" i="14"/>
  <c r="J1401" i="14" s="1"/>
  <c r="G2045" i="14"/>
  <c r="J2047" i="14" s="1"/>
  <c r="G2611" i="14"/>
  <c r="J2614" i="14" s="1"/>
  <c r="G2982" i="14"/>
  <c r="J2985" i="14" s="1"/>
  <c r="M3105" i="14"/>
  <c r="M808" i="14"/>
  <c r="G1831" i="14"/>
  <c r="J1832" i="14" s="1"/>
  <c r="G1862" i="14"/>
  <c r="J1863" i="14" s="1"/>
  <c r="G2241" i="14"/>
  <c r="J2244" i="14" s="1"/>
  <c r="L2292" i="14"/>
  <c r="M2292" i="14" s="1"/>
  <c r="L2330" i="14"/>
  <c r="M2330" i="14" s="1"/>
  <c r="L2492" i="14"/>
  <c r="M2492" i="14" s="1"/>
  <c r="L2665" i="14"/>
  <c r="M2665" i="14" s="1"/>
  <c r="L2937" i="14"/>
  <c r="M2937" i="14" s="1"/>
  <c r="M3069" i="14"/>
  <c r="G3118" i="14"/>
  <c r="J3121" i="14" s="1"/>
  <c r="L3137" i="14"/>
  <c r="M3137" i="14" s="1"/>
  <c r="G1156" i="14"/>
  <c r="J1158" i="14" s="1"/>
  <c r="G2077" i="14"/>
  <c r="J2078" i="14" s="1"/>
  <c r="G2207" i="14"/>
  <c r="J2210" i="14" s="1"/>
  <c r="M2229" i="14"/>
  <c r="G2375" i="14"/>
  <c r="J2378" i="14" s="1"/>
  <c r="G2577" i="14"/>
  <c r="J2580" i="14" s="1"/>
  <c r="L2767" i="14"/>
  <c r="M2767" i="14" s="1"/>
  <c r="G2915" i="14"/>
  <c r="J2918" i="14" s="1"/>
  <c r="G3016" i="14"/>
  <c r="J3019" i="14" s="1"/>
  <c r="G3084" i="14"/>
  <c r="J3087" i="14" s="1"/>
  <c r="L3140" i="14"/>
  <c r="M3140" i="14" s="1"/>
  <c r="M3072" i="14"/>
  <c r="L3103" i="14"/>
  <c r="M3103" i="14" s="1"/>
  <c r="L3068" i="14"/>
  <c r="M3068" i="14" s="1"/>
  <c r="L3038" i="14"/>
  <c r="M3038" i="14" s="1"/>
  <c r="M3036" i="14"/>
  <c r="L3035" i="14"/>
  <c r="M3035" i="14" s="1"/>
  <c r="L3001" i="14"/>
  <c r="M3001" i="14" s="1"/>
  <c r="M3016" i="14" s="1"/>
  <c r="L3019" i="14" s="1"/>
  <c r="M2969" i="14"/>
  <c r="L2967" i="14"/>
  <c r="M2967" i="14" s="1"/>
  <c r="L2966" i="14"/>
  <c r="M2936" i="14"/>
  <c r="L2934" i="14"/>
  <c r="L2900" i="14"/>
  <c r="M2900" i="14" s="1"/>
  <c r="L2899" i="14"/>
  <c r="M2899" i="14" s="1"/>
  <c r="L2871" i="14"/>
  <c r="M2871" i="14" s="1"/>
  <c r="L2832" i="14"/>
  <c r="M2832" i="14" s="1"/>
  <c r="L2798" i="14"/>
  <c r="M2798" i="14" s="1"/>
  <c r="L2797" i="14"/>
  <c r="M2797" i="14" s="1"/>
  <c r="L2801" i="14"/>
  <c r="L2802" i="14"/>
  <c r="M2802" i="14" s="1"/>
  <c r="L2764" i="14"/>
  <c r="M2764" i="14" s="1"/>
  <c r="L2733" i="14"/>
  <c r="M2733" i="14" s="1"/>
  <c r="L2730" i="14"/>
  <c r="G2711" i="14"/>
  <c r="J2714" i="14" s="1"/>
  <c r="L2696" i="14"/>
  <c r="M2696" i="14" s="1"/>
  <c r="L2695" i="14"/>
  <c r="L2699" i="14"/>
  <c r="M2699" i="14" s="1"/>
  <c r="L2700" i="14"/>
  <c r="M2700" i="14" s="1"/>
  <c r="L2662" i="14"/>
  <c r="M2662" i="14" s="1"/>
  <c r="G2644" i="14"/>
  <c r="J2647" i="14" s="1"/>
  <c r="L2632" i="14"/>
  <c r="M2632" i="14" s="1"/>
  <c r="L2633" i="14"/>
  <c r="M2633" i="14" s="1"/>
  <c r="L2629" i="14"/>
  <c r="M2629" i="14" s="1"/>
  <c r="L2628" i="14"/>
  <c r="L2596" i="14"/>
  <c r="M2596" i="14" s="1"/>
  <c r="L2595" i="14"/>
  <c r="L2600" i="14"/>
  <c r="M2600" i="14" s="1"/>
  <c r="L2599" i="14"/>
  <c r="M2599" i="14" s="1"/>
  <c r="L2565" i="14"/>
  <c r="M2565" i="14" s="1"/>
  <c r="L2566" i="14"/>
  <c r="M2566" i="14" s="1"/>
  <c r="L2562" i="14"/>
  <c r="M2562" i="14" s="1"/>
  <c r="L2561" i="14"/>
  <c r="G2542" i="14"/>
  <c r="J2545" i="14" s="1"/>
  <c r="L2527" i="14"/>
  <c r="M2527" i="14" s="1"/>
  <c r="L2526" i="14"/>
  <c r="L2531" i="14"/>
  <c r="M2531" i="14" s="1"/>
  <c r="L2530" i="14"/>
  <c r="M2530" i="14" s="1"/>
  <c r="M2495" i="14"/>
  <c r="G2475" i="14"/>
  <c r="J2478" i="14" s="1"/>
  <c r="L2460" i="14"/>
  <c r="M2460" i="14" s="1"/>
  <c r="L2463" i="14"/>
  <c r="L2464" i="14"/>
  <c r="M2464" i="14" s="1"/>
  <c r="L2427" i="14"/>
  <c r="M2427" i="14" s="1"/>
  <c r="L2426" i="14"/>
  <c r="L2396" i="14"/>
  <c r="L2408" i="14" s="1"/>
  <c r="L2360" i="14"/>
  <c r="M2360" i="14" s="1"/>
  <c r="L2359" i="14"/>
  <c r="L2363" i="14"/>
  <c r="M2363" i="14" s="1"/>
  <c r="L2364" i="14"/>
  <c r="M2364" i="14" s="1"/>
  <c r="G2341" i="14"/>
  <c r="J2344" i="14" s="1"/>
  <c r="L2326" i="14"/>
  <c r="M2326" i="14" s="1"/>
  <c r="M2296" i="14"/>
  <c r="L2263" i="14"/>
  <c r="M2263" i="14" s="1"/>
  <c r="L2264" i="14"/>
  <c r="M2264" i="14" s="1"/>
  <c r="L2260" i="14"/>
  <c r="M2260" i="14" s="1"/>
  <c r="M2226" i="14"/>
  <c r="L2230" i="14"/>
  <c r="M2230" i="14" s="1"/>
  <c r="L2225" i="14"/>
  <c r="M2225" i="14" s="1"/>
  <c r="M2191" i="14"/>
  <c r="L2192" i="14"/>
  <c r="M2192" i="14" s="1"/>
  <c r="M2160" i="14"/>
  <c r="L2162" i="14"/>
  <c r="M2162" i="14" s="1"/>
  <c r="L2124" i="14"/>
  <c r="M2124" i="14" s="1"/>
  <c r="L2123" i="14"/>
  <c r="M2123" i="14" s="1"/>
  <c r="L2158" i="14"/>
  <c r="M2158" i="14" s="1"/>
  <c r="L2157" i="14"/>
  <c r="L2128" i="14"/>
  <c r="M2128" i="14" s="1"/>
  <c r="L2127" i="14"/>
  <c r="G2109" i="14"/>
  <c r="J2110" i="14" s="1"/>
  <c r="L2092" i="14"/>
  <c r="M2092" i="14" s="1"/>
  <c r="L2091" i="14"/>
  <c r="L2063" i="14"/>
  <c r="M2063" i="14" s="1"/>
  <c r="L2064" i="14"/>
  <c r="M2064" i="14" s="1"/>
  <c r="L2060" i="14"/>
  <c r="M2060" i="14" s="1"/>
  <c r="L2059" i="14"/>
  <c r="M2032" i="14"/>
  <c r="G117" i="14"/>
  <c r="J118" i="14" s="1"/>
  <c r="G196" i="14"/>
  <c r="J197" i="14" s="1"/>
  <c r="G222" i="14"/>
  <c r="J223" i="14" s="1"/>
  <c r="G279" i="14"/>
  <c r="J280" i="14" s="1"/>
  <c r="G529" i="14"/>
  <c r="J530" i="14" s="1"/>
  <c r="G879" i="14"/>
  <c r="J881" i="14" s="1"/>
  <c r="M1114" i="14"/>
  <c r="L1147" i="14"/>
  <c r="M1147" i="14" s="1"/>
  <c r="G1430" i="14"/>
  <c r="J1431" i="14" s="1"/>
  <c r="L1543" i="14"/>
  <c r="M1543" i="14" s="1"/>
  <c r="L1729" i="14"/>
  <c r="M1729" i="14" s="1"/>
  <c r="G1893" i="14"/>
  <c r="J1894" i="14" s="1"/>
  <c r="L236" i="14"/>
  <c r="M236" i="14" s="1"/>
  <c r="L297" i="14"/>
  <c r="M297" i="14" s="1"/>
  <c r="M1449" i="14"/>
  <c r="G1492" i="14"/>
  <c r="J1493" i="14" s="1"/>
  <c r="G1616" i="14"/>
  <c r="J1617" i="14" s="1"/>
  <c r="G1647" i="14"/>
  <c r="J1648" i="14" s="1"/>
  <c r="G1708" i="14"/>
  <c r="J1709" i="14" s="1"/>
  <c r="G1984" i="14"/>
  <c r="J1985" i="14" s="1"/>
  <c r="G2014" i="14"/>
  <c r="J2016" i="14" s="1"/>
  <c r="L1940" i="14"/>
  <c r="M1940" i="14" s="1"/>
  <c r="L1939" i="14"/>
  <c r="M1939" i="14" s="1"/>
  <c r="G819" i="14"/>
  <c r="J820" i="14" s="1"/>
  <c r="G253" i="14"/>
  <c r="J254" i="14" s="1"/>
  <c r="M1021" i="14"/>
  <c r="G1305" i="14"/>
  <c r="J1307" i="14" s="1"/>
  <c r="L1478" i="14"/>
  <c r="M1478" i="14" s="1"/>
  <c r="G1523" i="14"/>
  <c r="J1524" i="14" s="1"/>
  <c r="G1554" i="14"/>
  <c r="J1555" i="14" s="1"/>
  <c r="G1678" i="14"/>
  <c r="J1679" i="14" s="1"/>
  <c r="L2001" i="14"/>
  <c r="L2002" i="14"/>
  <c r="M2002" i="14" s="1"/>
  <c r="L1970" i="14"/>
  <c r="M1970" i="14" s="1"/>
  <c r="L1973" i="14"/>
  <c r="L1974" i="14"/>
  <c r="M1974" i="14" s="1"/>
  <c r="G1954" i="14"/>
  <c r="J1955" i="14" s="1"/>
  <c r="L1943" i="14"/>
  <c r="L1944" i="14"/>
  <c r="M1944" i="14" s="1"/>
  <c r="L1910" i="14"/>
  <c r="M1910" i="14" s="1"/>
  <c r="L1879" i="14"/>
  <c r="M1879" i="14" s="1"/>
  <c r="L1882" i="14"/>
  <c r="L1848" i="14"/>
  <c r="G1800" i="14"/>
  <c r="J1801" i="14" s="1"/>
  <c r="M1816" i="14"/>
  <c r="L1820" i="14"/>
  <c r="M1820" i="14" s="1"/>
  <c r="L1821" i="14"/>
  <c r="M1821" i="14" s="1"/>
  <c r="L1786" i="14"/>
  <c r="M1786" i="14" s="1"/>
  <c r="L1785" i="14"/>
  <c r="L1755" i="14"/>
  <c r="M1755" i="14" s="1"/>
  <c r="L1725" i="14"/>
  <c r="M1725" i="14" s="1"/>
  <c r="L1724" i="14"/>
  <c r="M1724" i="14" s="1"/>
  <c r="M1728" i="14"/>
  <c r="M1694" i="14"/>
  <c r="M1697" i="14"/>
  <c r="M1666" i="14"/>
  <c r="L1664" i="14"/>
  <c r="M1664" i="14" s="1"/>
  <c r="L1663" i="14"/>
  <c r="L1633" i="14"/>
  <c r="M1633" i="14" s="1"/>
  <c r="M1647" i="14" s="1"/>
  <c r="L1648" i="14" s="1"/>
  <c r="L1602" i="14"/>
  <c r="M1602" i="14" s="1"/>
  <c r="L1601" i="14"/>
  <c r="L1570" i="14"/>
  <c r="M1570" i="14" s="1"/>
  <c r="L1571" i="14"/>
  <c r="M1571" i="14" s="1"/>
  <c r="L1574" i="14"/>
  <c r="L1575" i="14"/>
  <c r="M1575" i="14" s="1"/>
  <c r="L1540" i="14"/>
  <c r="M1540" i="14" s="1"/>
  <c r="L1539" i="14"/>
  <c r="L1512" i="14"/>
  <c r="M1512" i="14" s="1"/>
  <c r="L1513" i="14"/>
  <c r="M1513" i="14" s="1"/>
  <c r="L1509" i="14"/>
  <c r="M1509" i="14" s="1"/>
  <c r="L1508" i="14"/>
  <c r="L1481" i="14"/>
  <c r="L1482" i="14"/>
  <c r="M1482" i="14" s="1"/>
  <c r="L1450" i="14"/>
  <c r="M1450" i="14" s="1"/>
  <c r="L1446" i="14"/>
  <c r="M1446" i="14" s="1"/>
  <c r="L1447" i="14"/>
  <c r="M1447" i="14" s="1"/>
  <c r="L1419" i="14"/>
  <c r="M1419" i="14" s="1"/>
  <c r="L1416" i="14"/>
  <c r="M1416" i="14" s="1"/>
  <c r="L1415" i="14"/>
  <c r="L1386" i="14"/>
  <c r="L1390" i="14"/>
  <c r="M1390" i="14" s="1"/>
  <c r="L1389" i="14"/>
  <c r="M1389" i="14" s="1"/>
  <c r="L1358" i="14"/>
  <c r="M1358" i="14" s="1"/>
  <c r="M1356" i="14"/>
  <c r="L1355" i="14"/>
  <c r="M1355" i="14" s="1"/>
  <c r="L1354" i="14"/>
  <c r="G1337" i="14"/>
  <c r="J1339" i="14" s="1"/>
  <c r="M1324" i="14"/>
  <c r="L131" i="14"/>
  <c r="M131" i="14" s="1"/>
  <c r="M402" i="14"/>
  <c r="M778" i="14"/>
  <c r="G789" i="14"/>
  <c r="J790" i="14" s="1"/>
  <c r="G910" i="14"/>
  <c r="J912" i="14" s="1"/>
  <c r="G941" i="14"/>
  <c r="J943" i="14" s="1"/>
  <c r="G1003" i="14"/>
  <c r="J1005" i="14" s="1"/>
  <c r="G1095" i="14"/>
  <c r="J1097" i="14" s="1"/>
  <c r="L1142" i="14"/>
  <c r="M1142" i="14" s="1"/>
  <c r="G386" i="14"/>
  <c r="J387" i="14" s="1"/>
  <c r="G413" i="14"/>
  <c r="J414" i="14" s="1"/>
  <c r="G306" i="14"/>
  <c r="J307" i="14" s="1"/>
  <c r="G1064" i="14"/>
  <c r="J1066" i="14" s="1"/>
  <c r="M1299" i="14"/>
  <c r="M209" i="14"/>
  <c r="M374" i="14"/>
  <c r="G589" i="14"/>
  <c r="J590" i="14" s="1"/>
  <c r="G973" i="14"/>
  <c r="J975" i="14" s="1"/>
  <c r="M1143" i="14"/>
  <c r="G1187" i="14"/>
  <c r="J1189" i="14" s="1"/>
  <c r="L1328" i="14"/>
  <c r="M1328" i="14" s="1"/>
  <c r="L1327" i="14"/>
  <c r="L1298" i="14"/>
  <c r="M1298" i="14" s="1"/>
  <c r="G1280" i="14"/>
  <c r="J1282" i="14" s="1"/>
  <c r="L1270" i="14"/>
  <c r="M1270" i="14" s="1"/>
  <c r="L1271" i="14"/>
  <c r="M1271" i="14" s="1"/>
  <c r="L1267" i="14"/>
  <c r="M1267" i="14" s="1"/>
  <c r="G1249" i="14"/>
  <c r="J1251" i="14" s="1"/>
  <c r="L1236" i="14"/>
  <c r="M1236" i="14" s="1"/>
  <c r="L1240" i="14"/>
  <c r="M1240" i="14" s="1"/>
  <c r="L1239" i="14"/>
  <c r="M1239" i="14" s="1"/>
  <c r="L1206" i="14"/>
  <c r="M1206" i="14" s="1"/>
  <c r="G1219" i="14"/>
  <c r="J1221" i="14" s="1"/>
  <c r="L1209" i="14"/>
  <c r="M1209" i="14" s="1"/>
  <c r="L1210" i="14"/>
  <c r="M1210" i="14" s="1"/>
  <c r="L1174" i="14"/>
  <c r="M1174" i="14" s="1"/>
  <c r="M1187" i="14" s="1"/>
  <c r="L1189" i="14" s="1"/>
  <c r="M1189" i="14" s="1"/>
  <c r="M1146" i="14"/>
  <c r="L1116" i="14"/>
  <c r="M1116" i="14" s="1"/>
  <c r="G1126" i="14"/>
  <c r="J1128" i="14" s="1"/>
  <c r="L1113" i="14"/>
  <c r="M1113" i="14" s="1"/>
  <c r="L1112" i="14"/>
  <c r="L1082" i="14"/>
  <c r="M1082" i="14" s="1"/>
  <c r="L1081" i="14"/>
  <c r="L1051" i="14"/>
  <c r="M1051" i="14" s="1"/>
  <c r="G1033" i="14"/>
  <c r="J1035" i="14" s="1"/>
  <c r="L1020" i="14"/>
  <c r="M1020" i="14" s="1"/>
  <c r="L993" i="14"/>
  <c r="M993" i="14" s="1"/>
  <c r="M992" i="14"/>
  <c r="M964" i="14"/>
  <c r="L990" i="14"/>
  <c r="M990" i="14" s="1"/>
  <c r="L989" i="14"/>
  <c r="M962" i="14"/>
  <c r="L960" i="14"/>
  <c r="M960" i="14" s="1"/>
  <c r="L959" i="14"/>
  <c r="M930" i="14"/>
  <c r="L928" i="14"/>
  <c r="M928" i="14" s="1"/>
  <c r="L927" i="14"/>
  <c r="L897" i="14"/>
  <c r="M897" i="14" s="1"/>
  <c r="L896" i="14"/>
  <c r="M896" i="14" s="1"/>
  <c r="L901" i="14"/>
  <c r="M901" i="14" s="1"/>
  <c r="L900" i="14"/>
  <c r="L866" i="14"/>
  <c r="M866" i="14" s="1"/>
  <c r="L865" i="14"/>
  <c r="M865" i="14" s="1"/>
  <c r="L869" i="14"/>
  <c r="L870" i="14"/>
  <c r="M870" i="14" s="1"/>
  <c r="L161" i="14"/>
  <c r="M161" i="14" s="1"/>
  <c r="G360" i="14"/>
  <c r="J361" i="14" s="1"/>
  <c r="G470" i="14"/>
  <c r="J472" i="14" s="1"/>
  <c r="G559" i="14"/>
  <c r="J560" i="14" s="1"/>
  <c r="G679" i="14"/>
  <c r="J682" i="14" s="1"/>
  <c r="M79" i="14"/>
  <c r="G170" i="14"/>
  <c r="J171" i="14" s="1"/>
  <c r="G333" i="14"/>
  <c r="J334" i="14" s="1"/>
  <c r="G441" i="14"/>
  <c r="J443" i="14" s="1"/>
  <c r="M607" i="14"/>
  <c r="G500" i="14"/>
  <c r="J501" i="14" s="1"/>
  <c r="G849" i="14"/>
  <c r="J851" i="14" s="1"/>
  <c r="L836" i="14"/>
  <c r="M836" i="14" s="1"/>
  <c r="L835" i="14"/>
  <c r="M838" i="14"/>
  <c r="L806" i="14"/>
  <c r="M806" i="14" s="1"/>
  <c r="L780" i="14"/>
  <c r="M780" i="14" s="1"/>
  <c r="L779" i="14"/>
  <c r="M779" i="14" s="1"/>
  <c r="L776" i="14"/>
  <c r="M776" i="14" s="1"/>
  <c r="L635" i="14"/>
  <c r="M635" i="14" s="1"/>
  <c r="G649" i="14"/>
  <c r="J650" i="14" s="1"/>
  <c r="L639" i="14"/>
  <c r="M639" i="14" s="1"/>
  <c r="L640" i="14"/>
  <c r="M640" i="14" s="1"/>
  <c r="G619" i="14"/>
  <c r="J620" i="14" s="1"/>
  <c r="L606" i="14"/>
  <c r="L576" i="14"/>
  <c r="M576" i="14" s="1"/>
  <c r="L559" i="14"/>
  <c r="L516" i="14"/>
  <c r="M516" i="14" s="1"/>
  <c r="L515" i="14"/>
  <c r="M500" i="14"/>
  <c r="L501" i="14" s="1"/>
  <c r="L400" i="14"/>
  <c r="M400" i="14" s="1"/>
  <c r="M375" i="14"/>
  <c r="L373" i="14"/>
  <c r="M373" i="14" s="1"/>
  <c r="L377" i="14"/>
  <c r="M377" i="14" s="1"/>
  <c r="M350" i="14"/>
  <c r="M293" i="14"/>
  <c r="L292" i="14"/>
  <c r="M296" i="14"/>
  <c r="M237" i="14"/>
  <c r="L241" i="14"/>
  <c r="M241" i="14" s="1"/>
  <c r="L240" i="14"/>
  <c r="M240" i="14" s="1"/>
  <c r="L208" i="14"/>
  <c r="M208" i="14" s="1"/>
  <c r="M212" i="14"/>
  <c r="L183" i="14"/>
  <c r="M183" i="14" s="1"/>
  <c r="M160" i="14"/>
  <c r="G144" i="14"/>
  <c r="J145" i="14" s="1"/>
  <c r="L104" i="14"/>
  <c r="M104" i="14" s="1"/>
  <c r="L107" i="14"/>
  <c r="L108" i="14"/>
  <c r="M108" i="14" s="1"/>
  <c r="G59" i="14"/>
  <c r="J65" i="14" s="1"/>
  <c r="G90" i="14"/>
  <c r="J91" i="14" s="1"/>
  <c r="L77" i="14"/>
  <c r="M77" i="14" s="1"/>
  <c r="L76" i="14"/>
  <c r="L45" i="14"/>
  <c r="L44" i="14"/>
  <c r="M2046" i="14" l="1"/>
  <c r="L2047" i="14" s="1"/>
  <c r="M3461" i="14"/>
  <c r="L3464" i="14" s="1"/>
  <c r="M3464" i="14" s="1"/>
  <c r="L1708" i="14"/>
  <c r="M1064" i="14"/>
  <c r="L1066" i="14" s="1"/>
  <c r="M2508" i="14"/>
  <c r="L2511" i="14" s="1"/>
  <c r="M2511" i="14" s="1"/>
  <c r="M360" i="14"/>
  <c r="L361" i="14" s="1"/>
  <c r="M361" i="14" s="1"/>
  <c r="C17" i="13" s="1"/>
  <c r="L360" i="14"/>
  <c r="M45" i="14"/>
  <c r="L57" i="14"/>
  <c r="L2046" i="14"/>
  <c r="M3255" i="14"/>
  <c r="L3258" i="14" s="1"/>
  <c r="L3394" i="14"/>
  <c r="M2341" i="14"/>
  <c r="L2344" i="14" s="1"/>
  <c r="M1924" i="14"/>
  <c r="L1925" i="14" s="1"/>
  <c r="M168" i="14"/>
  <c r="L171" i="14" s="1"/>
  <c r="M171" i="14" s="1"/>
  <c r="C10" i="13" s="1"/>
  <c r="L1893" i="14"/>
  <c r="M2396" i="14"/>
  <c r="M2408" i="14" s="1"/>
  <c r="L2411" i="14" s="1"/>
  <c r="M2411" i="14" s="1"/>
  <c r="L2508" i="14"/>
  <c r="M2847" i="14"/>
  <c r="L2850" i="14" s="1"/>
  <c r="M2850" i="14" s="1"/>
  <c r="M1769" i="14"/>
  <c r="L1770" i="14" s="1"/>
  <c r="M1770" i="14" s="1"/>
  <c r="M2241" i="14"/>
  <c r="L2244" i="14" s="1"/>
  <c r="M2244" i="14" s="1"/>
  <c r="M3019" i="14"/>
  <c r="M3394" i="14"/>
  <c r="L3397" i="14" s="1"/>
  <c r="M3397" i="14" s="1"/>
  <c r="M2677" i="14"/>
  <c r="L2680" i="14" s="1"/>
  <c r="M2680" i="14" s="1"/>
  <c r="M2308" i="14"/>
  <c r="L2311" i="14" s="1"/>
  <c r="M1066" i="14"/>
  <c r="M3258" i="14"/>
  <c r="L277" i="14"/>
  <c r="L1095" i="14"/>
  <c r="L54" i="15"/>
  <c r="M280" i="14"/>
  <c r="C14" i="13" s="1"/>
  <c r="L3428" i="14"/>
  <c r="L3255" i="14"/>
  <c r="M3118" i="14"/>
  <c r="L3121" i="14" s="1"/>
  <c r="M3121" i="14" s="1"/>
  <c r="L3084" i="14"/>
  <c r="M2882" i="14"/>
  <c r="L2885" i="14" s="1"/>
  <c r="M2885" i="14" s="1"/>
  <c r="L2882" i="14"/>
  <c r="L1156" i="14"/>
  <c r="M1156" i="14"/>
  <c r="L1158" i="14" s="1"/>
  <c r="M1158" i="14" s="1"/>
  <c r="M413" i="14"/>
  <c r="L414" i="14" s="1"/>
  <c r="M414" i="14" s="1"/>
  <c r="C19" i="13" s="1"/>
  <c r="M3428" i="14"/>
  <c r="L3431" i="14" s="1"/>
  <c r="M3431" i="14" s="1"/>
  <c r="M3084" i="14"/>
  <c r="L3087" i="14" s="1"/>
  <c r="M3087" i="14" s="1"/>
  <c r="M3050" i="14"/>
  <c r="L3053" i="14" s="1"/>
  <c r="M3053" i="14" s="1"/>
  <c r="M2915" i="14"/>
  <c r="L2918" i="14" s="1"/>
  <c r="M2918" i="14" s="1"/>
  <c r="M2779" i="14"/>
  <c r="L2782" i="14" s="1"/>
  <c r="M2782" i="14" s="1"/>
  <c r="M589" i="14"/>
  <c r="L590" i="14" s="1"/>
  <c r="M590" i="14" s="1"/>
  <c r="C25" i="13" s="1"/>
  <c r="M819" i="14"/>
  <c r="L820" i="14" s="1"/>
  <c r="M820" i="14" s="1"/>
  <c r="M1708" i="14"/>
  <c r="L1709" i="14" s="1"/>
  <c r="M1709" i="14" s="1"/>
  <c r="L2015" i="14"/>
  <c r="M3483" i="14"/>
  <c r="M3495" i="14" s="1"/>
  <c r="L3498" i="14" s="1"/>
  <c r="M3498" i="14" s="1"/>
  <c r="L3495" i="14"/>
  <c r="L3461" i="14"/>
  <c r="M3360" i="14"/>
  <c r="L3363" i="14" s="1"/>
  <c r="M3363" i="14" s="1"/>
  <c r="L3360" i="14"/>
  <c r="M3310" i="14"/>
  <c r="M3326" i="14" s="1"/>
  <c r="L3329" i="14" s="1"/>
  <c r="M3329" i="14" s="1"/>
  <c r="L3326" i="14"/>
  <c r="M3290" i="14"/>
  <c r="L3293" i="14" s="1"/>
  <c r="M3293" i="14" s="1"/>
  <c r="L3290" i="14"/>
  <c r="M3221" i="14"/>
  <c r="L3224" i="14" s="1"/>
  <c r="M3224" i="14" s="1"/>
  <c r="L3221" i="14"/>
  <c r="M3171" i="14"/>
  <c r="M3187" i="14" s="1"/>
  <c r="L3190" i="14" s="1"/>
  <c r="M3190" i="14" s="1"/>
  <c r="L3187" i="14"/>
  <c r="M3152" i="14"/>
  <c r="L3155" i="14" s="1"/>
  <c r="M3155" i="14" s="1"/>
  <c r="L3152" i="14"/>
  <c r="L974" i="14"/>
  <c r="L2207" i="14"/>
  <c r="L2308" i="14"/>
  <c r="L306" i="14"/>
  <c r="M559" i="14"/>
  <c r="L560" i="14" s="1"/>
  <c r="M560" i="14" s="1"/>
  <c r="C24" i="13" s="1"/>
  <c r="L1647" i="14"/>
  <c r="M1882" i="14"/>
  <c r="M1893" i="14" s="1"/>
  <c r="L1894" i="14" s="1"/>
  <c r="M1894" i="14" s="1"/>
  <c r="L2172" i="14"/>
  <c r="M2275" i="14"/>
  <c r="L2278" i="14" s="1"/>
  <c r="M2278" i="14" s="1"/>
  <c r="M2344" i="14"/>
  <c r="L2341" i="14"/>
  <c r="L2915" i="14"/>
  <c r="L3118" i="14"/>
  <c r="L3050" i="14"/>
  <c r="L3016" i="14"/>
  <c r="M2966" i="14"/>
  <c r="M2982" i="14" s="1"/>
  <c r="L2985" i="14" s="1"/>
  <c r="M2985" i="14" s="1"/>
  <c r="L2982" i="14"/>
  <c r="M2934" i="14"/>
  <c r="M2949" i="14" s="1"/>
  <c r="L2952" i="14" s="1"/>
  <c r="M2952" i="14" s="1"/>
  <c r="L2949" i="14"/>
  <c r="L2847" i="14"/>
  <c r="M2801" i="14"/>
  <c r="M2813" i="14" s="1"/>
  <c r="L2816" i="14" s="1"/>
  <c r="M2816" i="14" s="1"/>
  <c r="L2813" i="14"/>
  <c r="L2779" i="14"/>
  <c r="M2730" i="14"/>
  <c r="M2745" i="14" s="1"/>
  <c r="L2748" i="14" s="1"/>
  <c r="M2748" i="14" s="1"/>
  <c r="L2745" i="14"/>
  <c r="M2695" i="14"/>
  <c r="M2711" i="14" s="1"/>
  <c r="L2714" i="14" s="1"/>
  <c r="M2714" i="14" s="1"/>
  <c r="L2711" i="14"/>
  <c r="L2677" i="14"/>
  <c r="M2628" i="14"/>
  <c r="M2644" i="14" s="1"/>
  <c r="L2647" i="14" s="1"/>
  <c r="M2647" i="14" s="1"/>
  <c r="L2644" i="14"/>
  <c r="M2595" i="14"/>
  <c r="M2611" i="14" s="1"/>
  <c r="L2614" i="14" s="1"/>
  <c r="M2614" i="14" s="1"/>
  <c r="L2611" i="14"/>
  <c r="M2561" i="14"/>
  <c r="M2577" i="14" s="1"/>
  <c r="L2580" i="14" s="1"/>
  <c r="M2580" i="14" s="1"/>
  <c r="L2577" i="14"/>
  <c r="M2526" i="14"/>
  <c r="M2542" i="14" s="1"/>
  <c r="L2545" i="14" s="1"/>
  <c r="M2545" i="14" s="1"/>
  <c r="L2542" i="14"/>
  <c r="M2463" i="14"/>
  <c r="M2475" i="14" s="1"/>
  <c r="L2478" i="14" s="1"/>
  <c r="M2478" i="14" s="1"/>
  <c r="L2475" i="14"/>
  <c r="M2426" i="14"/>
  <c r="M2442" i="14" s="1"/>
  <c r="L2445" i="14" s="1"/>
  <c r="M2445" i="14" s="1"/>
  <c r="L2442" i="14"/>
  <c r="M2359" i="14"/>
  <c r="M2375" i="14" s="1"/>
  <c r="L2378" i="14" s="1"/>
  <c r="M2378" i="14" s="1"/>
  <c r="L2375" i="14"/>
  <c r="L2275" i="14"/>
  <c r="L2241" i="14"/>
  <c r="M2207" i="14"/>
  <c r="L2210" i="14" s="1"/>
  <c r="M2210" i="14" s="1"/>
  <c r="M2157" i="14"/>
  <c r="M2172" i="14" s="1"/>
  <c r="L2176" i="14" s="1"/>
  <c r="M2176" i="14" s="1"/>
  <c r="M2127" i="14"/>
  <c r="M2141" i="14" s="1"/>
  <c r="L2142" i="14" s="1"/>
  <c r="L2141" i="14"/>
  <c r="M2091" i="14"/>
  <c r="M2109" i="14" s="1"/>
  <c r="L2110" i="14" s="1"/>
  <c r="L2109" i="14"/>
  <c r="M2059" i="14"/>
  <c r="M2077" i="14" s="1"/>
  <c r="L2078" i="14" s="1"/>
  <c r="L2077" i="14"/>
  <c r="L168" i="14"/>
  <c r="M501" i="14"/>
  <c r="C22" i="13" s="1"/>
  <c r="M142" i="14"/>
  <c r="L145" i="14" s="1"/>
  <c r="M145" i="14" s="1"/>
  <c r="C9" i="13" s="1"/>
  <c r="M251" i="14"/>
  <c r="L254" i="14" s="1"/>
  <c r="M254" i="14" s="1"/>
  <c r="C13" i="13" s="1"/>
  <c r="L589" i="14"/>
  <c r="L1305" i="14"/>
  <c r="L1368" i="14"/>
  <c r="M1415" i="14"/>
  <c r="L1430" i="14"/>
  <c r="L1739" i="14"/>
  <c r="L1769" i="14"/>
  <c r="M1739" i="14"/>
  <c r="L1740" i="14" s="1"/>
  <c r="M1740" i="14" s="1"/>
  <c r="M2001" i="14"/>
  <c r="M2015" i="14" s="1"/>
  <c r="L2016" i="14" s="1"/>
  <c r="M2016" i="14" s="1"/>
  <c r="M1973" i="14"/>
  <c r="M1984" i="14" s="1"/>
  <c r="L1985" i="14" s="1"/>
  <c r="M1985" i="14" s="1"/>
  <c r="L1984" i="14"/>
  <c r="M1943" i="14"/>
  <c r="M1954" i="14" s="1"/>
  <c r="L1955" i="14" s="1"/>
  <c r="L1954" i="14"/>
  <c r="L1924" i="14"/>
  <c r="M1848" i="14"/>
  <c r="M1862" i="14" s="1"/>
  <c r="L1863" i="14" s="1"/>
  <c r="M1863" i="14" s="1"/>
  <c r="L1862" i="14"/>
  <c r="L1831" i="14"/>
  <c r="M1831" i="14"/>
  <c r="L1832" i="14" s="1"/>
  <c r="M1832" i="14" s="1"/>
  <c r="M1785" i="14"/>
  <c r="M1800" i="14" s="1"/>
  <c r="L1801" i="14" s="1"/>
  <c r="L1800" i="14"/>
  <c r="L1678" i="14"/>
  <c r="M1663" i="14"/>
  <c r="M1678" i="14" s="1"/>
  <c r="L1679" i="14" s="1"/>
  <c r="M1679" i="14" s="1"/>
  <c r="M1601" i="14"/>
  <c r="M1616" i="14" s="1"/>
  <c r="L1617" i="14" s="1"/>
  <c r="M1617" i="14" s="1"/>
  <c r="L1616" i="14"/>
  <c r="M1574" i="14"/>
  <c r="M1585" i="14" s="1"/>
  <c r="L1586" i="14" s="1"/>
  <c r="M1586" i="14" s="1"/>
  <c r="L1585" i="14"/>
  <c r="M1539" i="14"/>
  <c r="M1554" i="14" s="1"/>
  <c r="L1555" i="14" s="1"/>
  <c r="M1555" i="14" s="1"/>
  <c r="L1554" i="14"/>
  <c r="M1508" i="14"/>
  <c r="M1523" i="14" s="1"/>
  <c r="L1524" i="14" s="1"/>
  <c r="M1524" i="14" s="1"/>
  <c r="L1523" i="14"/>
  <c r="M1481" i="14"/>
  <c r="M1492" i="14" s="1"/>
  <c r="L1493" i="14" s="1"/>
  <c r="M1493" i="14" s="1"/>
  <c r="L1492" i="14"/>
  <c r="M1461" i="14"/>
  <c r="L1462" i="14" s="1"/>
  <c r="M1462" i="14" s="1"/>
  <c r="L1461" i="14"/>
  <c r="M1386" i="14"/>
  <c r="M1399" i="14" s="1"/>
  <c r="L1401" i="14" s="1"/>
  <c r="M1401" i="14" s="1"/>
  <c r="L1399" i="14"/>
  <c r="M1354" i="14"/>
  <c r="L1033" i="14"/>
  <c r="L194" i="14"/>
  <c r="M220" i="14"/>
  <c r="L223" i="14" s="1"/>
  <c r="M223" i="14" s="1"/>
  <c r="C12" i="13" s="1"/>
  <c r="L1002" i="14"/>
  <c r="L1064" i="14"/>
  <c r="M1305" i="14"/>
  <c r="L1307" i="14" s="1"/>
  <c r="M1307" i="14" s="1"/>
  <c r="M194" i="14"/>
  <c r="L197" i="14" s="1"/>
  <c r="M197" i="14" s="1"/>
  <c r="C11" i="13" s="1"/>
  <c r="L220" i="14"/>
  <c r="L850" i="14"/>
  <c r="L1187" i="14"/>
  <c r="M1033" i="14"/>
  <c r="L1035" i="14" s="1"/>
  <c r="M1035" i="14" s="1"/>
  <c r="M1327" i="14"/>
  <c r="M1337" i="14" s="1"/>
  <c r="L1339" i="14" s="1"/>
  <c r="M1339" i="14" s="1"/>
  <c r="L1337" i="14"/>
  <c r="M1280" i="14"/>
  <c r="L1282" i="14" s="1"/>
  <c r="M1282" i="14" s="1"/>
  <c r="L1280" i="14"/>
  <c r="M1249" i="14"/>
  <c r="L1251" i="14" s="1"/>
  <c r="M1251" i="14" s="1"/>
  <c r="L1249" i="14"/>
  <c r="M1219" i="14"/>
  <c r="L1219" i="14"/>
  <c r="M1112" i="14"/>
  <c r="M1126" i="14" s="1"/>
  <c r="L1126" i="14"/>
  <c r="M1081" i="14"/>
  <c r="M989" i="14"/>
  <c r="M959" i="14"/>
  <c r="M927" i="14"/>
  <c r="M942" i="14" s="1"/>
  <c r="L943" i="14" s="1"/>
  <c r="M943" i="14" s="1"/>
  <c r="L942" i="14"/>
  <c r="M900" i="14"/>
  <c r="M911" i="14" s="1"/>
  <c r="L912" i="14" s="1"/>
  <c r="M912" i="14" s="1"/>
  <c r="L911" i="14"/>
  <c r="M869" i="14"/>
  <c r="M880" i="14" s="1"/>
  <c r="L881" i="14" s="1"/>
  <c r="M881" i="14" s="1"/>
  <c r="L880" i="14"/>
  <c r="M789" i="14"/>
  <c r="L790" i="14" s="1"/>
  <c r="M790" i="14" s="1"/>
  <c r="L441" i="14"/>
  <c r="L142" i="14"/>
  <c r="M386" i="14"/>
  <c r="L387" i="14" s="1"/>
  <c r="M387" i="14" s="1"/>
  <c r="C18" i="13" s="1"/>
  <c r="M835" i="14"/>
  <c r="L819" i="14"/>
  <c r="L789" i="14"/>
  <c r="M679" i="14"/>
  <c r="L682" i="14" s="1"/>
  <c r="M682" i="14" s="1"/>
  <c r="C28" i="13" s="1"/>
  <c r="L679" i="14"/>
  <c r="M649" i="14"/>
  <c r="L650" i="14" s="1"/>
  <c r="M650" i="14" s="1"/>
  <c r="C27" i="13" s="1"/>
  <c r="L649" i="14"/>
  <c r="M606" i="14"/>
  <c r="M619" i="14" s="1"/>
  <c r="L620" i="14" s="1"/>
  <c r="M620" i="14" s="1"/>
  <c r="C26" i="13" s="1"/>
  <c r="L619" i="14"/>
  <c r="M515" i="14"/>
  <c r="M529" i="14" s="1"/>
  <c r="L530" i="14" s="1"/>
  <c r="M530" i="14" s="1"/>
  <c r="C23" i="13" s="1"/>
  <c r="L529" i="14"/>
  <c r="M470" i="14"/>
  <c r="L472" i="14" s="1"/>
  <c r="M472" i="14" s="1"/>
  <c r="C21" i="13" s="1"/>
  <c r="L470" i="14"/>
  <c r="L413" i="14"/>
  <c r="L386" i="14"/>
  <c r="M333" i="14"/>
  <c r="L334" i="14" s="1"/>
  <c r="M334" i="14" s="1"/>
  <c r="C16" i="13" s="1"/>
  <c r="L333" i="14"/>
  <c r="M292" i="14"/>
  <c r="L251" i="14"/>
  <c r="M107" i="14"/>
  <c r="M115" i="14" s="1"/>
  <c r="L118" i="14" s="1"/>
  <c r="M118" i="14" s="1"/>
  <c r="C8" i="13" s="1"/>
  <c r="L115" i="14"/>
  <c r="M76" i="14"/>
  <c r="M88" i="14" s="1"/>
  <c r="L91" i="14" s="1"/>
  <c r="M91" i="14" s="1"/>
  <c r="C7" i="13" s="1"/>
  <c r="L88" i="14"/>
  <c r="M44" i="14"/>
  <c r="M57" i="14" l="1"/>
  <c r="L1128" i="14"/>
  <c r="M1128" i="14" s="1"/>
  <c r="D28" i="13"/>
  <c r="F28" i="13" s="1"/>
  <c r="D25" i="13"/>
  <c r="F25" i="13" s="1"/>
  <c r="D24" i="13"/>
  <c r="F24" i="13" s="1"/>
  <c r="D23" i="13"/>
  <c r="F23" i="13" s="1"/>
  <c r="D22" i="13"/>
  <c r="F22" i="13" s="1"/>
  <c r="D17" i="13"/>
  <c r="F17" i="13" s="1"/>
  <c r="D14" i="13"/>
  <c r="F14" i="13" s="1"/>
  <c r="D11" i="13"/>
  <c r="F11" i="13" s="1"/>
  <c r="D10" i="13"/>
  <c r="F10" i="13" s="1"/>
  <c r="D9" i="13"/>
  <c r="F9" i="13" s="1"/>
  <c r="L1221" i="14"/>
  <c r="M1221" i="14" s="1"/>
  <c r="D27" i="13"/>
  <c r="F27" i="13" s="1"/>
  <c r="D26" i="13"/>
  <c r="F26" i="13" s="1"/>
  <c r="D19" i="13"/>
  <c r="F19" i="13" s="1"/>
  <c r="D18" i="13"/>
  <c r="F18" i="13" s="1"/>
  <c r="D13" i="13"/>
  <c r="F13" i="13" s="1"/>
  <c r="D12" i="13"/>
  <c r="F12" i="13" s="1"/>
  <c r="D8" i="13"/>
  <c r="F8" i="13" s="1"/>
  <c r="M1368" i="14"/>
  <c r="L1370" i="14" s="1"/>
  <c r="M1370" i="14" s="1"/>
  <c r="M1430" i="14"/>
  <c r="L1431" i="14" s="1"/>
  <c r="M1431" i="14" s="1"/>
  <c r="M850" i="14"/>
  <c r="L851" i="14" s="1"/>
  <c r="M851" i="14" s="1"/>
  <c r="M1002" i="14"/>
  <c r="L1005" i="14" s="1"/>
  <c r="M1005" i="14" s="1"/>
  <c r="M974" i="14"/>
  <c r="L975" i="14" s="1"/>
  <c r="M975" i="14" s="1"/>
  <c r="M1095" i="14"/>
  <c r="L1097" i="14" s="1"/>
  <c r="M1097" i="14" s="1"/>
  <c r="M306" i="14"/>
  <c r="L307" i="14" s="1"/>
  <c r="M307" i="14" s="1"/>
  <c r="C15" i="13" s="1"/>
  <c r="M441" i="14"/>
  <c r="L443" i="14" s="1"/>
  <c r="M443" i="14" s="1"/>
  <c r="C20" i="13" s="1"/>
  <c r="D21" i="13" s="1"/>
  <c r="F21" i="13" s="1"/>
  <c r="L65" i="14"/>
  <c r="M65" i="14" s="1"/>
  <c r="C6" i="13" s="1"/>
  <c r="D7" i="13" s="1"/>
  <c r="F7" i="13" s="1"/>
  <c r="D20" i="13" l="1"/>
  <c r="F20" i="13" s="1"/>
  <c r="D16" i="13"/>
  <c r="F16" i="13" s="1"/>
  <c r="D15" i="13"/>
  <c r="F15" i="13" s="1"/>
  <c r="F18" i="14"/>
  <c r="E18" i="14"/>
  <c r="F17" i="14"/>
  <c r="E17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K15" i="14"/>
  <c r="L13" i="14"/>
  <c r="M10" i="14"/>
  <c r="M11" i="14"/>
  <c r="M12" i="14"/>
  <c r="G14" i="14"/>
  <c r="G15" i="14"/>
  <c r="L15" i="14"/>
  <c r="G8" i="14"/>
  <c r="G9" i="14"/>
  <c r="G6" i="14"/>
  <c r="G7" i="14"/>
  <c r="G10" i="14"/>
  <c r="G11" i="14"/>
  <c r="G12" i="14"/>
  <c r="G13" i="14"/>
  <c r="G16" i="14"/>
  <c r="G17" i="14"/>
  <c r="G18" i="14"/>
  <c r="K14" i="14"/>
  <c r="G27" i="14" l="1"/>
  <c r="J33" i="14" s="1"/>
  <c r="M15" i="14"/>
  <c r="M13" i="14"/>
  <c r="L14" i="14"/>
  <c r="L27" i="14" l="1"/>
  <c r="M14" i="14"/>
  <c r="M27" i="14" l="1"/>
  <c r="L33" i="14" s="1"/>
  <c r="M33" i="14" s="1"/>
  <c r="C5" i="13" s="1"/>
  <c r="D6" i="13" l="1"/>
  <c r="E6" i="13"/>
  <c r="E29" i="13" s="1"/>
  <c r="F6" i="13" l="1"/>
  <c r="F29" i="13" s="1"/>
  <c r="K32" i="13" s="1"/>
</calcChain>
</file>

<file path=xl/sharedStrings.xml><?xml version="1.0" encoding="utf-8"?>
<sst xmlns="http://schemas.openxmlformats.org/spreadsheetml/2006/main" count="782" uniqueCount="49">
  <si>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</si>
  <si>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</si>
  <si>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</si>
  <si>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</si>
  <si>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</si>
  <si>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</si>
  <si>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</si>
  <si>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</si>
  <si>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</si>
  <si>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</si>
  <si>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</si>
  <si>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</si>
  <si>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</si>
  <si>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</si>
  <si>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</si>
  <si>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</si>
  <si>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</si>
  <si>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Cross section of Singharkul khal along the Silna Shir khal</t>
  </si>
  <si>
    <t>Cross section of Singharkul khal 50 DS from meeting point of Silna-Shir khal</t>
  </si>
  <si>
    <t>Cross section of Singharkul khal 50 US from meeting point of Silna-Shir khal</t>
  </si>
  <si>
    <t>Cross Section for Re-excavation of Silna-Shir khal in polder -2 - 1.570 km Silna-Shir khal from km. 0.000 to km. 1.570 in c/w Tarail-Pachuria Sub-Project under CRISPWRM under Specialized Division. BWDB, Gopalganj during the year 2023-24.</t>
  </si>
  <si>
    <t>LB</t>
  </si>
  <si>
    <t>RB</t>
  </si>
  <si>
    <t>Design</t>
  </si>
  <si>
    <t>Slope</t>
  </si>
  <si>
    <t>Width</t>
  </si>
  <si>
    <t>Depth</t>
  </si>
  <si>
    <t>1.00 : 1.50</t>
  </si>
  <si>
    <t>Ch 0.000 Km To Ch 2.325 Km</t>
  </si>
  <si>
    <t>Cross Section for Re-excavation of Silna-Shir khal from km. 0.000 to km. 1.570 in polder -2 in c/w Tarail-Pachuria Sub-Project under CRISP-WRM under Specialized Division. BWDB, Gopalganj during the year 2024-2025.</t>
  </si>
  <si>
    <t>Ch.</t>
  </si>
  <si>
    <t>Long Section of Silna-Shir khal</t>
  </si>
  <si>
    <t>Dist/Ch(m)</t>
  </si>
  <si>
    <t>C/L R.L.</t>
  </si>
  <si>
    <t>L/BR.L.</t>
  </si>
  <si>
    <t>R/B R.L.</t>
  </si>
  <si>
    <t>Long Section for re-excavation of Silna-Shir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</si>
  <si>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</si>
  <si>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</si>
  <si>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</si>
  <si>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</si>
  <si>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</si>
  <si>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</si>
  <si>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</si>
  <si>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</si>
  <si>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</si>
  <si>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Long Section for Re-excavation of Silna-Shir khal from km. 0.000 to km. 1.570 in polder -2 in c/w Tarail-Pachuria Sub-Project under CRISP-WRM under Specialized Division. BWDB, Gopalganj during the year 2024-2025.</t>
  </si>
  <si>
    <r>
      <t xml:space="preserve">Cross Section for Out fall khal </t>
    </r>
    <r>
      <rPr>
        <b/>
        <sz val="11"/>
        <rFont val="Arial"/>
        <family val="2"/>
      </rPr>
      <t>(Singharkul khal)</t>
    </r>
    <r>
      <rPr>
        <sz val="11"/>
        <rFont val="Arial"/>
        <family val="2"/>
      </rPr>
      <t xml:space="preserve">  Re-excavation of Silna-Shir khal from km. 0.000 to km. 1.570 in polder -2 in c/w Tarail-Pachuria Sub-Project under CRISP-WRM under Specialized Division. BWDB, Gopalganj during the year 2024-2025.</t>
    </r>
  </si>
  <si>
    <t>(Sadiur Rahman)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</si>
</sst>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color theme="6"/>
      <name val="Arial"/>
      <family val="2"/>
    </font>
    <font>
      <b/>
      <sz val="10"/>
      <name val="Times New Roman"/>
      <family val="1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69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164" fontId="12" fillId="0" borderId="0" xfId="1" applyNumberFormat="1" applyFont="1" applyAlignment="1">
      <alignment horizontal="center"/>
    </xf>
    <xf numFmtId="2" fontId="12" fillId="0" borderId="0" xfId="1" applyNumberFormat="1" applyFont="1" applyAlignment="1">
      <alignment horizontal="center" vertical="center"/>
    </xf>
    <xf numFmtId="2" fontId="12" fillId="0" borderId="0" xfId="5" applyNumberFormat="1" applyFont="1" applyAlignment="1">
      <alignment horizontal="center" vertical="center"/>
    </xf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0" fontId="12" fillId="0" borderId="0" xfId="1" applyFont="1"/>
    <xf numFmtId="164" fontId="12" fillId="0" borderId="0" xfId="1" applyNumberFormat="1" applyFont="1" applyAlignment="1">
      <alignment horizontal="center" vertical="center"/>
    </xf>
    <xf numFmtId="2" fontId="15" fillId="0" borderId="0" xfId="1" applyNumberFormat="1" applyFont="1" applyAlignment="1">
      <alignment horizontal="center"/>
    </xf>
    <xf numFmtId="0" fontId="12" fillId="0" borderId="0" xfId="5" applyFont="1" applyAlignment="1">
      <alignment vertical="justify"/>
    </xf>
    <xf numFmtId="0" fontId="16" fillId="0" borderId="0" xfId="5" applyFont="1" applyAlignment="1">
      <alignment horizontal="center" vertical="justify"/>
    </xf>
    <xf numFmtId="164" fontId="12" fillId="0" borderId="0" xfId="5" applyNumberFormat="1" applyFont="1"/>
    <xf numFmtId="0" fontId="12" fillId="0" borderId="0" xfId="5" applyFont="1" applyAlignment="1">
      <alignment horizontal="center"/>
    </xf>
    <xf numFmtId="164" fontId="16" fillId="0" borderId="0" xfId="5" applyNumberFormat="1" applyFont="1" applyAlignment="1">
      <alignment horizontal="center" vertical="justify"/>
    </xf>
    <xf numFmtId="0" fontId="14" fillId="0" borderId="0" xfId="5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15" fillId="0" borderId="0" xfId="5" applyNumberFormat="1" applyFont="1" applyAlignment="1">
      <alignment vertical="justify"/>
    </xf>
    <xf numFmtId="164" fontId="15" fillId="0" borderId="0" xfId="5" applyNumberFormat="1" applyFont="1" applyAlignment="1">
      <alignment vertical="justify"/>
    </xf>
    <xf numFmtId="2" fontId="19" fillId="0" borderId="0" xfId="5" applyNumberFormat="1" applyFont="1" applyFill="1" applyAlignment="1">
      <alignment vertical="justify"/>
    </xf>
    <xf numFmtId="164" fontId="19" fillId="0" borderId="0" xfId="5" applyNumberFormat="1" applyFont="1" applyFill="1" applyAlignment="1">
      <alignment vertical="justify"/>
    </xf>
    <xf numFmtId="164" fontId="4" fillId="0" borderId="0" xfId="5" applyNumberFormat="1" applyFont="1" applyAlignment="1">
      <alignment vertical="justify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20" fillId="0" borderId="0" xfId="5" applyFont="1" applyAlignment="1">
      <alignment horizontal="center"/>
    </xf>
    <xf numFmtId="0" fontId="1" fillId="0" borderId="0" xfId="5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0" fontId="21" fillId="0" borderId="13" xfId="6" applyFont="1" applyBorder="1" applyAlignment="1">
      <alignment horizontal="center"/>
    </xf>
    <xf numFmtId="0" fontId="21" fillId="0" borderId="14" xfId="6" applyFont="1" applyBorder="1"/>
    <xf numFmtId="0" fontId="21" fillId="0" borderId="15" xfId="6" applyFont="1" applyBorder="1"/>
    <xf numFmtId="0" fontId="21" fillId="0" borderId="0" xfId="6" applyFont="1"/>
    <xf numFmtId="0" fontId="21" fillId="0" borderId="16" xfId="6" applyFont="1" applyBorder="1" applyAlignment="1">
      <alignment horizontal="center"/>
    </xf>
    <xf numFmtId="164" fontId="21" fillId="0" borderId="0" xfId="6" applyNumberFormat="1" applyFont="1" applyAlignment="1">
      <alignment horizontal="center" vertical="center"/>
    </xf>
    <xf numFmtId="164" fontId="21" fillId="0" borderId="17" xfId="6" applyNumberFormat="1" applyFont="1" applyBorder="1" applyAlignment="1">
      <alignment horizontal="center" vertical="center"/>
    </xf>
    <xf numFmtId="1" fontId="21" fillId="0" borderId="0" xfId="6" applyNumberFormat="1" applyFont="1"/>
    <xf numFmtId="1" fontId="22" fillId="0" borderId="0" xfId="6" applyNumberFormat="1" applyFont="1"/>
    <xf numFmtId="0" fontId="21" fillId="0" borderId="0" xfId="6" applyFont="1" applyAlignment="1">
      <alignment horizontal="center" vertical="center"/>
    </xf>
    <xf numFmtId="0" fontId="21" fillId="0" borderId="17" xfId="6" applyFont="1" applyBorder="1" applyAlignment="1">
      <alignment horizontal="center" vertical="center"/>
    </xf>
    <xf numFmtId="0" fontId="21" fillId="0" borderId="17" xfId="6" applyFont="1" applyBorder="1"/>
    <xf numFmtId="0" fontId="23" fillId="0" borderId="0" xfId="6" applyFont="1"/>
    <xf numFmtId="0" fontId="1" fillId="0" borderId="16" xfId="6" applyBorder="1"/>
    <xf numFmtId="0" fontId="1" fillId="0" borderId="0" xfId="6"/>
    <xf numFmtId="0" fontId="1" fillId="0" borderId="17" xfId="6" applyBorder="1"/>
    <xf numFmtId="0" fontId="1" fillId="0" borderId="0" xfId="6" applyFont="1"/>
    <xf numFmtId="0" fontId="27" fillId="0" borderId="13" xfId="6" applyFont="1" applyBorder="1" applyAlignment="1">
      <alignment horizontal="center" vertical="top" wrapText="1"/>
    </xf>
    <xf numFmtId="0" fontId="27" fillId="0" borderId="14" xfId="6" applyFont="1" applyBorder="1" applyAlignment="1">
      <alignment horizontal="center" vertical="top" wrapText="1"/>
    </xf>
    <xf numFmtId="0" fontId="27" fillId="0" borderId="15" xfId="6" applyFont="1" applyBorder="1" applyAlignment="1">
      <alignment horizontal="center" vertical="top" wrapText="1"/>
    </xf>
    <xf numFmtId="0" fontId="27" fillId="0" borderId="16" xfId="6" applyFont="1" applyBorder="1" applyAlignment="1">
      <alignment horizontal="center" vertical="top" wrapText="1"/>
    </xf>
    <xf numFmtId="0" fontId="27" fillId="0" borderId="17" xfId="6" applyFont="1" applyBorder="1" applyAlignment="1">
      <alignment horizontal="center" vertical="top" wrapText="1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27" fillId="0" borderId="17" xfId="6" applyFont="1" applyBorder="1"/>
    <xf numFmtId="0" fontId="1" fillId="0" borderId="18" xfId="6" applyBorder="1"/>
    <xf numFmtId="0" fontId="1" fillId="0" borderId="19" xfId="6" applyBorder="1"/>
    <xf numFmtId="0" fontId="27" fillId="0" borderId="20" xfId="6" applyFont="1" applyBorder="1"/>
    <xf numFmtId="0" fontId="29" fillId="0" borderId="0" xfId="6" applyFont="1"/>
    <xf numFmtId="164" fontId="21" fillId="0" borderId="0" xfId="6" applyNumberFormat="1" applyFont="1" applyBorder="1" applyAlignment="1">
      <alignment horizontal="center" vertical="center"/>
    </xf>
    <xf numFmtId="2" fontId="21" fillId="0" borderId="0" xfId="6" applyNumberFormat="1" applyFont="1" applyBorder="1" applyAlignment="1">
      <alignment horizontal="center" vertical="center"/>
    </xf>
    <xf numFmtId="0" fontId="21" fillId="0" borderId="0" xfId="6" applyFont="1" applyBorder="1" applyAlignment="1">
      <alignment horizontal="center" vertical="center"/>
    </xf>
    <xf numFmtId="2" fontId="21" fillId="0" borderId="0" xfId="6" applyNumberFormat="1" applyFont="1" applyBorder="1"/>
    <xf numFmtId="0" fontId="21" fillId="0" borderId="0" xfId="6" applyFont="1" applyBorder="1"/>
    <xf numFmtId="0" fontId="1" fillId="0" borderId="0" xfId="6" applyBorder="1"/>
    <xf numFmtId="0" fontId="27" fillId="0" borderId="0" xfId="6" applyFont="1" applyBorder="1" applyAlignment="1">
      <alignment horizontal="center" vertical="top" wrapText="1"/>
    </xf>
    <xf numFmtId="0" fontId="27" fillId="0" borderId="16" xfId="6" applyFont="1" applyBorder="1" applyAlignment="1">
      <alignment horizontal="center"/>
    </xf>
    <xf numFmtId="0" fontId="27" fillId="0" borderId="0" xfId="6" applyFont="1" applyBorder="1" applyAlignment="1">
      <alignment horizontal="center"/>
    </xf>
    <xf numFmtId="0" fontId="27" fillId="0" borderId="17" xfId="6" applyFont="1" applyBorder="1" applyAlignment="1">
      <alignment horizontal="center"/>
    </xf>
    <xf numFmtId="0" fontId="27" fillId="0" borderId="18" xfId="6" applyFont="1" applyBorder="1" applyAlignment="1">
      <alignment horizontal="center"/>
    </xf>
    <xf numFmtId="0" fontId="27" fillId="0" borderId="19" xfId="6" applyFont="1" applyBorder="1" applyAlignment="1">
      <alignment horizontal="center"/>
    </xf>
    <xf numFmtId="0" fontId="27" fillId="0" borderId="20" xfId="6" applyFont="1" applyBorder="1" applyAlignment="1">
      <alignment horizontal="center"/>
    </xf>
    <xf numFmtId="0" fontId="1" fillId="0" borderId="14" xfId="6" applyFont="1" applyBorder="1" applyAlignment="1"/>
    <xf numFmtId="0" fontId="0" fillId="0" borderId="14" xfId="0" applyBorder="1" applyAlignment="1"/>
    <xf numFmtId="0" fontId="24" fillId="0" borderId="0" xfId="6" applyFont="1" applyBorder="1" applyAlignment="1">
      <alignment horizontal="center"/>
    </xf>
    <xf numFmtId="0" fontId="25" fillId="0" borderId="1" xfId="6" applyFont="1" applyBorder="1" applyAlignment="1">
      <alignment horizontal="center"/>
    </xf>
    <xf numFmtId="0" fontId="25" fillId="0" borderId="2" xfId="6" applyFont="1" applyBorder="1" applyAlignment="1">
      <alignment horizontal="center"/>
    </xf>
    <xf numFmtId="0" fontId="25" fillId="0" borderId="3" xfId="6" applyFont="1" applyBorder="1" applyAlignment="1">
      <alignment horizontal="center"/>
    </xf>
    <xf numFmtId="0" fontId="26" fillId="0" borderId="13" xfId="6" applyFont="1" applyBorder="1" applyAlignment="1">
      <alignment horizontal="justify" vertical="center" wrapText="1"/>
    </xf>
    <xf numFmtId="0" fontId="26" fillId="0" borderId="14" xfId="6" applyFont="1" applyBorder="1" applyAlignment="1">
      <alignment horizontal="justify" vertical="center" wrapText="1"/>
    </xf>
    <xf numFmtId="0" fontId="26" fillId="0" borderId="15" xfId="6" applyFont="1" applyBorder="1" applyAlignment="1">
      <alignment horizontal="justify" vertical="center" wrapText="1"/>
    </xf>
    <xf numFmtId="0" fontId="26" fillId="0" borderId="16" xfId="6" applyFont="1" applyBorder="1" applyAlignment="1">
      <alignment horizontal="justify" vertical="center" wrapText="1"/>
    </xf>
    <xf numFmtId="0" fontId="26" fillId="0" borderId="0" xfId="6" applyFont="1" applyBorder="1" applyAlignment="1">
      <alignment horizontal="justify" vertical="center" wrapText="1"/>
    </xf>
    <xf numFmtId="0" fontId="26" fillId="0" borderId="17" xfId="6" applyFont="1" applyBorder="1" applyAlignment="1">
      <alignment horizontal="justify" vertical="center" wrapText="1"/>
    </xf>
    <xf numFmtId="0" fontId="26" fillId="0" borderId="18" xfId="6" applyFont="1" applyBorder="1" applyAlignment="1">
      <alignment horizontal="justify" vertical="center" wrapText="1"/>
    </xf>
    <xf numFmtId="0" fontId="26" fillId="0" borderId="19" xfId="6" applyFont="1" applyBorder="1" applyAlignment="1">
      <alignment horizontal="justify" vertical="center" wrapText="1"/>
    </xf>
    <xf numFmtId="0" fontId="26" fillId="0" borderId="20" xfId="6" applyFont="1" applyBorder="1" applyAlignment="1">
      <alignment horizontal="justify" vertical="center" wrapText="1"/>
    </xf>
    <xf numFmtId="0" fontId="28" fillId="0" borderId="13" xfId="6" applyFont="1" applyBorder="1" applyAlignment="1">
      <alignment horizontal="center"/>
    </xf>
    <xf numFmtId="0" fontId="28" fillId="0" borderId="14" xfId="6" applyFont="1" applyBorder="1" applyAlignment="1">
      <alignment horizontal="center"/>
    </xf>
    <xf numFmtId="0" fontId="28" fillId="0" borderId="15" xfId="6" applyFont="1" applyBorder="1" applyAlignment="1">
      <alignment horizontal="center"/>
    </xf>
    <xf numFmtId="0" fontId="17" fillId="0" borderId="0" xfId="8" applyFont="1" applyAlignment="1">
      <alignment horizontal="center" vertical="top" wrapText="1"/>
    </xf>
    <xf numFmtId="0" fontId="0" fillId="0" borderId="0" xfId="0"/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15" fillId="0" borderId="10" xfId="5" applyFont="1" applyBorder="1" applyAlignment="1">
      <alignment horizontal="center" vertical="justify"/>
    </xf>
    <xf numFmtId="0" fontId="15" fillId="0" borderId="11" xfId="5" applyFont="1" applyBorder="1" applyAlignment="1">
      <alignment horizontal="center" vertical="justify"/>
    </xf>
    <xf numFmtId="0" fontId="15" fillId="0" borderId="12" xfId="5" applyFont="1" applyBorder="1" applyAlignment="1">
      <alignment horizontal="center" vertical="justify"/>
    </xf>
    <xf numFmtId="0" fontId="3" fillId="0" borderId="0" xfId="5" applyFont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164" fontId="12" fillId="0" borderId="0" xfId="1" applyNumberFormat="1" applyFont="1" applyAlignment="1">
      <alignment horizontal="center"/>
    </xf>
    <xf numFmtId="0" fontId="12" fillId="0" borderId="0" xfId="5" applyFont="1" applyAlignment="1">
      <alignment horizontal="center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  <xf numFmtId="0" fontId="3" fillId="0" borderId="0" xfId="5" applyFont="1" applyAlignment="1">
      <alignment horizontal="center" vertical="center" wrapText="1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Silna-Shir khal'!$B$2:$S$2</c:f>
              <c:numCache>
                <c:formatCode>0.000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1.57</c:v>
                </c:pt>
              </c:numCache>
            </c:numRef>
          </c:cat>
          <c:val>
            <c:numRef>
              <c:f>'Long section Silna-Shir khal'!$B$3:$S$3</c:f>
              <c:numCache>
                <c:formatCode>0.00</c:formatCode>
                <c:ptCount val="18"/>
                <c:pt idx="0">
                  <c:v>-0.81100000000000005</c:v>
                </c:pt>
                <c:pt idx="1">
                  <c:v>-0.69299999999999995</c:v>
                </c:pt>
                <c:pt idx="2">
                  <c:v>-0.54100000000000004</c:v>
                </c:pt>
                <c:pt idx="3">
                  <c:v>-0.35199999999999998</c:v>
                </c:pt>
                <c:pt idx="4">
                  <c:v>-0.58399999999999996</c:v>
                </c:pt>
                <c:pt idx="5">
                  <c:v>-0.46800000000000003</c:v>
                </c:pt>
                <c:pt idx="6">
                  <c:v>-0.27700000000000002</c:v>
                </c:pt>
                <c:pt idx="7">
                  <c:v>-0.16800000000000001</c:v>
                </c:pt>
                <c:pt idx="8">
                  <c:v>-0.73299999999999998</c:v>
                </c:pt>
                <c:pt idx="9">
                  <c:v>-0.57199999999999995</c:v>
                </c:pt>
                <c:pt idx="10">
                  <c:v>-0.46700000000000003</c:v>
                </c:pt>
                <c:pt idx="11">
                  <c:v>-0.33100000000000002</c:v>
                </c:pt>
                <c:pt idx="12" formatCode="General">
                  <c:v>-0.36699999999999999</c:v>
                </c:pt>
                <c:pt idx="13" formatCode="General">
                  <c:v>-0.27100000000000002</c:v>
                </c:pt>
                <c:pt idx="14" formatCode="General">
                  <c:v>-0.46300000000000002</c:v>
                </c:pt>
                <c:pt idx="15" formatCode="General">
                  <c:v>-0.27200000000000002</c:v>
                </c:pt>
                <c:pt idx="16" formatCode="General">
                  <c:v>-5.3999999999999999E-2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Silna-Shir khal'!$B$2:$S$2</c:f>
              <c:numCache>
                <c:formatCode>0.000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1.57</c:v>
                </c:pt>
              </c:numCache>
            </c:numRef>
          </c:cat>
          <c:val>
            <c:numRef>
              <c:f>'Long section Silna-Shir khal'!$B$4:$S$4</c:f>
              <c:numCache>
                <c:formatCode>0.00</c:formatCode>
                <c:ptCount val="18"/>
                <c:pt idx="0">
                  <c:v>2.77</c:v>
                </c:pt>
                <c:pt idx="1">
                  <c:v>1.137</c:v>
                </c:pt>
                <c:pt idx="2">
                  <c:v>0.98899999999999999</c:v>
                </c:pt>
                <c:pt idx="3">
                  <c:v>1.0469999999999999</c:v>
                </c:pt>
                <c:pt idx="4">
                  <c:v>0.81100000000000005</c:v>
                </c:pt>
                <c:pt idx="5">
                  <c:v>0.77600000000000002</c:v>
                </c:pt>
                <c:pt idx="6">
                  <c:v>0.92500000000000004</c:v>
                </c:pt>
                <c:pt idx="7">
                  <c:v>0.69399999999999995</c:v>
                </c:pt>
                <c:pt idx="8">
                  <c:v>0.79200000000000004</c:v>
                </c:pt>
                <c:pt idx="9">
                  <c:v>0.78500000000000003</c:v>
                </c:pt>
                <c:pt idx="10">
                  <c:v>0.82799999999999996</c:v>
                </c:pt>
                <c:pt idx="11">
                  <c:v>0.82299999999999995</c:v>
                </c:pt>
                <c:pt idx="12" formatCode="General">
                  <c:v>1.427</c:v>
                </c:pt>
                <c:pt idx="13" formatCode="General">
                  <c:v>1.458</c:v>
                </c:pt>
                <c:pt idx="14" formatCode="General">
                  <c:v>1.4750000000000001</c:v>
                </c:pt>
                <c:pt idx="15" formatCode="General">
                  <c:v>0.61</c:v>
                </c:pt>
                <c:pt idx="16" formatCode="General">
                  <c:v>2.0459999999999998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Silna-Shir khal'!$B$2:$S$2</c:f>
              <c:numCache>
                <c:formatCode>0.000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1.57</c:v>
                </c:pt>
              </c:numCache>
            </c:numRef>
          </c:cat>
          <c:val>
            <c:numRef>
              <c:f>'Long section Silna-Shir khal'!$B$5:$S$5</c:f>
              <c:numCache>
                <c:formatCode>0.00</c:formatCode>
                <c:ptCount val="18"/>
                <c:pt idx="0">
                  <c:v>2.71</c:v>
                </c:pt>
                <c:pt idx="1">
                  <c:v>2.202</c:v>
                </c:pt>
                <c:pt idx="2">
                  <c:v>0.89600000000000002</c:v>
                </c:pt>
                <c:pt idx="3">
                  <c:v>0.99299999999999999</c:v>
                </c:pt>
                <c:pt idx="4">
                  <c:v>0.72</c:v>
                </c:pt>
                <c:pt idx="5">
                  <c:v>0.74199999999999999</c:v>
                </c:pt>
                <c:pt idx="6">
                  <c:v>0.624</c:v>
                </c:pt>
                <c:pt idx="7">
                  <c:v>0.66500000000000004</c:v>
                </c:pt>
                <c:pt idx="8">
                  <c:v>0.70299999999999996</c:v>
                </c:pt>
                <c:pt idx="9">
                  <c:v>0.67300000000000004</c:v>
                </c:pt>
                <c:pt idx="10">
                  <c:v>0.65800000000000003</c:v>
                </c:pt>
                <c:pt idx="11">
                  <c:v>0.75800000000000001</c:v>
                </c:pt>
                <c:pt idx="12" formatCode="General">
                  <c:v>1.3839999999999999</c:v>
                </c:pt>
                <c:pt idx="13" formatCode="General">
                  <c:v>1.383</c:v>
                </c:pt>
                <c:pt idx="14" formatCode="General">
                  <c:v>1.43</c:v>
                </c:pt>
                <c:pt idx="15" formatCode="General">
                  <c:v>0.53</c:v>
                </c:pt>
                <c:pt idx="16" formatCode="General">
                  <c:v>3.0129999999999999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418112"/>
        <c:axId val="271440896"/>
      </c:lineChart>
      <c:catAx>
        <c:axId val="2714181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1440896"/>
        <c:crosses val="autoZero"/>
        <c:auto val="1"/>
        <c:lblAlgn val="ctr"/>
        <c:lblOffset val="100"/>
        <c:tickMarkSkip val="1"/>
        <c:noMultiLvlLbl val="0"/>
      </c:catAx>
      <c:valAx>
        <c:axId val="27144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1418112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khal'!$B$148:$B$169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15.5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'Silna-Shir khal'!$C$148:$C$169</c:f>
              <c:numCache>
                <c:formatCode>0.000</c:formatCode>
                <c:ptCount val="22"/>
                <c:pt idx="0">
                  <c:v>1.3879999999999999</c:v>
                </c:pt>
                <c:pt idx="1">
                  <c:v>1.3720000000000001</c:v>
                </c:pt>
                <c:pt idx="2">
                  <c:v>1.367</c:v>
                </c:pt>
                <c:pt idx="3">
                  <c:v>0.56100000000000005</c:v>
                </c:pt>
                <c:pt idx="4">
                  <c:v>0.05</c:v>
                </c:pt>
                <c:pt idx="5">
                  <c:v>-0.318</c:v>
                </c:pt>
                <c:pt idx="6">
                  <c:v>-0.42299999999999999</c:v>
                </c:pt>
                <c:pt idx="7">
                  <c:v>-0.317</c:v>
                </c:pt>
                <c:pt idx="8">
                  <c:v>4.2000000000000003E-2</c:v>
                </c:pt>
                <c:pt idx="9">
                  <c:v>0.59299999999999997</c:v>
                </c:pt>
                <c:pt idx="10">
                  <c:v>1.456</c:v>
                </c:pt>
                <c:pt idx="11">
                  <c:v>1.4370000000000001</c:v>
                </c:pt>
                <c:pt idx="12">
                  <c:v>1.4319999999999999</c:v>
                </c:pt>
                <c:pt idx="13">
                  <c:v>1.42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khal'!$I$148:$I$169</c:f>
              <c:numCache>
                <c:formatCode>0.00</c:formatCode>
                <c:ptCount val="22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12.5</c:v>
                </c:pt>
                <c:pt idx="10">
                  <c:v>13.523</c:v>
                </c:pt>
                <c:pt idx="11">
                  <c:v>15.023</c:v>
                </c:pt>
                <c:pt idx="12">
                  <c:v>16.523</c:v>
                </c:pt>
                <c:pt idx="13">
                  <c:v>17.797999999999998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</c:numCache>
            </c:numRef>
          </c:xVal>
          <c:yVal>
            <c:numRef>
              <c:f>'Silna-Shir khal'!$J$148:$J$169</c:f>
              <c:numCache>
                <c:formatCode>0.00</c:formatCode>
                <c:ptCount val="22"/>
                <c:pt idx="4" formatCode="0.000">
                  <c:v>1.3879999999999999</c:v>
                </c:pt>
                <c:pt idx="5" formatCode="0.000">
                  <c:v>1.3720000000000001</c:v>
                </c:pt>
                <c:pt idx="6" formatCode="0.000">
                  <c:v>1.367</c:v>
                </c:pt>
                <c:pt idx="7" formatCode="0.000">
                  <c:v>0.56100000000000005</c:v>
                </c:pt>
                <c:pt idx="8" formatCode="0.000">
                  <c:v>0.05</c:v>
                </c:pt>
                <c:pt idx="9" formatCode="0.000">
                  <c:v>-0.318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-0.15</c:v>
                </c:pt>
                <c:pt idx="14" formatCode="0.000">
                  <c:v>4.2000000000000003E-2</c:v>
                </c:pt>
                <c:pt idx="15" formatCode="0.000">
                  <c:v>0.59299999999999997</c:v>
                </c:pt>
                <c:pt idx="16" formatCode="0.000">
                  <c:v>1.456</c:v>
                </c:pt>
                <c:pt idx="17" formatCode="0.000">
                  <c:v>1.4370000000000001</c:v>
                </c:pt>
                <c:pt idx="18" formatCode="0.000">
                  <c:v>1.4319999999999999</c:v>
                </c:pt>
                <c:pt idx="19" formatCode="0.000">
                  <c:v>1.42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90016"/>
        <c:axId val="264791552"/>
      </c:scatterChart>
      <c:valAx>
        <c:axId val="2647900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791552"/>
        <c:crosses val="autoZero"/>
        <c:crossBetween val="midCat"/>
      </c:valAx>
      <c:valAx>
        <c:axId val="26479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7900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khal'!$B$3023:$B$3048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38</c:v>
                </c:pt>
                <c:pt idx="16">
                  <c:v>39</c:v>
                </c:pt>
                <c:pt idx="17">
                  <c:v>42</c:v>
                </c:pt>
                <c:pt idx="18">
                  <c:v>47</c:v>
                </c:pt>
              </c:numCache>
            </c:numRef>
          </c:xVal>
          <c:yVal>
            <c:numRef>
              <c:f>'Silna-Shir khal'!$C$3023:$C$3048</c:f>
              <c:numCache>
                <c:formatCode>0.000</c:formatCode>
                <c:ptCount val="26"/>
                <c:pt idx="0">
                  <c:v>2.7789999999999999</c:v>
                </c:pt>
                <c:pt idx="1">
                  <c:v>2.7759999999999998</c:v>
                </c:pt>
                <c:pt idx="2">
                  <c:v>2.8679999999999999</c:v>
                </c:pt>
                <c:pt idx="3">
                  <c:v>2.8769999999999998</c:v>
                </c:pt>
                <c:pt idx="4">
                  <c:v>2.1739999999999999</c:v>
                </c:pt>
                <c:pt idx="5">
                  <c:v>1.1859999999999999</c:v>
                </c:pt>
                <c:pt idx="6">
                  <c:v>0.317</c:v>
                </c:pt>
                <c:pt idx="7">
                  <c:v>-0.123</c:v>
                </c:pt>
                <c:pt idx="8">
                  <c:v>-0.33100000000000002</c:v>
                </c:pt>
                <c:pt idx="9">
                  <c:v>-0.41399999999999998</c:v>
                </c:pt>
                <c:pt idx="10">
                  <c:v>-0.32700000000000001</c:v>
                </c:pt>
                <c:pt idx="11">
                  <c:v>0.317</c:v>
                </c:pt>
                <c:pt idx="12">
                  <c:v>1.125</c:v>
                </c:pt>
                <c:pt idx="13">
                  <c:v>2.2709999999999999</c:v>
                </c:pt>
                <c:pt idx="14">
                  <c:v>2.8820000000000001</c:v>
                </c:pt>
                <c:pt idx="15">
                  <c:v>2.8740000000000001</c:v>
                </c:pt>
                <c:pt idx="16">
                  <c:v>2.8690000000000002</c:v>
                </c:pt>
                <c:pt idx="17">
                  <c:v>2.766</c:v>
                </c:pt>
                <c:pt idx="18">
                  <c:v>2.7570000000000001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F6-42C2-A7A5-D5946B53704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khal'!$I$3023:$I$3048</c:f>
              <c:numCache>
                <c:formatCode>General</c:formatCode>
                <c:ptCount val="26"/>
                <c:pt idx="8" formatCode="0.00">
                  <c:v>0</c:v>
                </c:pt>
                <c:pt idx="9" formatCode="0.00">
                  <c:v>5</c:v>
                </c:pt>
                <c:pt idx="10" formatCode="0.00">
                  <c:v>6</c:v>
                </c:pt>
                <c:pt idx="11" formatCode="0.00">
                  <c:v>6.18</c:v>
                </c:pt>
                <c:pt idx="12" formatCode="0.00">
                  <c:v>14.5</c:v>
                </c:pt>
                <c:pt idx="13" formatCode="0.00">
                  <c:v>22</c:v>
                </c:pt>
                <c:pt idx="14" formatCode="0.00">
                  <c:v>29.5</c:v>
                </c:pt>
                <c:pt idx="15" formatCode="0.00">
                  <c:v>37.82</c:v>
                </c:pt>
                <c:pt idx="16" formatCode="0.00">
                  <c:v>38</c:v>
                </c:pt>
                <c:pt idx="17" formatCode="0.00">
                  <c:v>39</c:v>
                </c:pt>
                <c:pt idx="18" formatCode="0.00">
                  <c:v>42</c:v>
                </c:pt>
                <c:pt idx="19" formatCode="0.00">
                  <c:v>47</c:v>
                </c:pt>
              </c:numCache>
            </c:numRef>
          </c:xVal>
          <c:yVal>
            <c:numRef>
              <c:f>'Silna-Shir khal'!$J$3023:$J$3048</c:f>
              <c:numCache>
                <c:formatCode>General</c:formatCode>
                <c:ptCount val="26"/>
                <c:pt idx="8" formatCode="0.00">
                  <c:v>2.7789999999999999</c:v>
                </c:pt>
                <c:pt idx="9" formatCode="0.00">
                  <c:v>2.7759999999999998</c:v>
                </c:pt>
                <c:pt idx="10" formatCode="0.00">
                  <c:v>2.8679999999999999</c:v>
                </c:pt>
                <c:pt idx="11" formatCode="0.00">
                  <c:v>2.88</c:v>
                </c:pt>
                <c:pt idx="12" formatCode="0.00">
                  <c:v>-1.28</c:v>
                </c:pt>
                <c:pt idx="13" formatCode="0.00">
                  <c:v>-1.28</c:v>
                </c:pt>
                <c:pt idx="14" formatCode="0.00">
                  <c:v>-1.28</c:v>
                </c:pt>
                <c:pt idx="15" formatCode="0.00">
                  <c:v>2.88</c:v>
                </c:pt>
                <c:pt idx="16" formatCode="0.00">
                  <c:v>2.8740000000000001</c:v>
                </c:pt>
                <c:pt idx="17" formatCode="0.00">
                  <c:v>2.8690000000000002</c:v>
                </c:pt>
                <c:pt idx="18" formatCode="0.00">
                  <c:v>2.766</c:v>
                </c:pt>
                <c:pt idx="19" formatCode="0.00">
                  <c:v>2.7570000000000001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F6-42C2-A7A5-D5946B537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31072"/>
        <c:axId val="281732608"/>
      </c:scatterChart>
      <c:valAx>
        <c:axId val="2817310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732608"/>
        <c:crosses val="autoZero"/>
        <c:crossBetween val="midCat"/>
      </c:valAx>
      <c:valAx>
        <c:axId val="28173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731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khal'!$B$3057:$B$3082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  <c:pt idx="17">
                  <c:v>39</c:v>
                </c:pt>
              </c:numCache>
            </c:numRef>
          </c:xVal>
          <c:yVal>
            <c:numRef>
              <c:f>'Silna-Shir khal'!$C$3057:$C$3082</c:f>
              <c:numCache>
                <c:formatCode>0.000</c:formatCode>
                <c:ptCount val="26"/>
                <c:pt idx="0">
                  <c:v>2.2360000000000002</c:v>
                </c:pt>
                <c:pt idx="1">
                  <c:v>2.3410000000000002</c:v>
                </c:pt>
                <c:pt idx="2">
                  <c:v>2.4420000000000002</c:v>
                </c:pt>
                <c:pt idx="3">
                  <c:v>3.1219999999999999</c:v>
                </c:pt>
                <c:pt idx="4">
                  <c:v>3.141</c:v>
                </c:pt>
                <c:pt idx="5">
                  <c:v>1.84</c:v>
                </c:pt>
                <c:pt idx="6">
                  <c:v>0.63800000000000001</c:v>
                </c:pt>
                <c:pt idx="7">
                  <c:v>-6.4000000000000001E-2</c:v>
                </c:pt>
                <c:pt idx="8">
                  <c:v>-0.439</c:v>
                </c:pt>
                <c:pt idx="9">
                  <c:v>-0.44800000000000001</c:v>
                </c:pt>
                <c:pt idx="10">
                  <c:v>-0.41</c:v>
                </c:pt>
                <c:pt idx="11">
                  <c:v>-0.312</c:v>
                </c:pt>
                <c:pt idx="12">
                  <c:v>0.73599999999999999</c:v>
                </c:pt>
                <c:pt idx="13">
                  <c:v>1.6919999999999999</c:v>
                </c:pt>
                <c:pt idx="14">
                  <c:v>2.492</c:v>
                </c:pt>
                <c:pt idx="15">
                  <c:v>2.5030000000000001</c:v>
                </c:pt>
                <c:pt idx="16">
                  <c:v>3.141</c:v>
                </c:pt>
                <c:pt idx="17">
                  <c:v>3.1219999999999999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37-4A02-B720-60C772C9643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khal'!$I$3057:$I$3082</c:f>
              <c:numCache>
                <c:formatCode>General</c:formatCode>
                <c:ptCount val="26"/>
                <c:pt idx="9" formatCode="0.00">
                  <c:v>0</c:v>
                </c:pt>
                <c:pt idx="10" formatCode="0.00">
                  <c:v>5</c:v>
                </c:pt>
                <c:pt idx="11" formatCode="0.00">
                  <c:v>6.18</c:v>
                </c:pt>
                <c:pt idx="12" formatCode="0.00">
                  <c:v>13.5</c:v>
                </c:pt>
                <c:pt idx="13" formatCode="0.00">
                  <c:v>21</c:v>
                </c:pt>
                <c:pt idx="14" formatCode="0.00">
                  <c:v>28.5</c:v>
                </c:pt>
                <c:pt idx="15" formatCode="0.00">
                  <c:v>37.299999999999997</c:v>
                </c:pt>
                <c:pt idx="16" formatCode="0.00">
                  <c:v>39</c:v>
                </c:pt>
              </c:numCache>
            </c:numRef>
          </c:xVal>
          <c:yVal>
            <c:numRef>
              <c:f>'Silna-Shir khal'!$J$3057:$J$3082</c:f>
              <c:numCache>
                <c:formatCode>General</c:formatCode>
                <c:ptCount val="26"/>
                <c:pt idx="9" formatCode="0.00">
                  <c:v>2.2360000000000002</c:v>
                </c:pt>
                <c:pt idx="10" formatCode="0.00">
                  <c:v>2.3410000000000002</c:v>
                </c:pt>
                <c:pt idx="11" formatCode="0.00">
                  <c:v>2.4</c:v>
                </c:pt>
                <c:pt idx="12" formatCode="0.00">
                  <c:v>-1.26</c:v>
                </c:pt>
                <c:pt idx="13" formatCode="0.00">
                  <c:v>-1.26</c:v>
                </c:pt>
                <c:pt idx="14" formatCode="0.00">
                  <c:v>-1.26</c:v>
                </c:pt>
                <c:pt idx="15" formatCode="0.00">
                  <c:v>3.14</c:v>
                </c:pt>
                <c:pt idx="16" formatCode="0.00">
                  <c:v>3.1219999999999999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37-4A02-B720-60C772C96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635072"/>
        <c:axId val="281645056"/>
      </c:scatterChart>
      <c:valAx>
        <c:axId val="2816350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645056"/>
        <c:crosses val="autoZero"/>
        <c:crossBetween val="midCat"/>
      </c:valAx>
      <c:valAx>
        <c:axId val="28164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635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khal'!$B$3091:$B$3116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</c:numCache>
            </c:numRef>
          </c:xVal>
          <c:yVal>
            <c:numRef>
              <c:f>'Silna-Shir khal'!$C$3091:$C$3116</c:f>
              <c:numCache>
                <c:formatCode>0.000</c:formatCode>
                <c:ptCount val="26"/>
                <c:pt idx="0">
                  <c:v>2.907</c:v>
                </c:pt>
                <c:pt idx="1">
                  <c:v>2.9279999999999999</c:v>
                </c:pt>
                <c:pt idx="2">
                  <c:v>3.4889999999999999</c:v>
                </c:pt>
                <c:pt idx="3">
                  <c:v>3.4780000000000002</c:v>
                </c:pt>
                <c:pt idx="4">
                  <c:v>2.42</c:v>
                </c:pt>
                <c:pt idx="5">
                  <c:v>1.3220000000000001</c:v>
                </c:pt>
                <c:pt idx="6">
                  <c:v>-0.17499999999999999</c:v>
                </c:pt>
                <c:pt idx="7">
                  <c:v>-0.38300000000000001</c:v>
                </c:pt>
                <c:pt idx="8">
                  <c:v>-0.432</c:v>
                </c:pt>
                <c:pt idx="9">
                  <c:v>-0.32200000000000001</c:v>
                </c:pt>
                <c:pt idx="10">
                  <c:v>-7.0999999999999994E-2</c:v>
                </c:pt>
                <c:pt idx="11">
                  <c:v>1.377</c:v>
                </c:pt>
                <c:pt idx="12">
                  <c:v>2.427</c:v>
                </c:pt>
                <c:pt idx="13">
                  <c:v>3.1779999999999999</c:v>
                </c:pt>
                <c:pt idx="14">
                  <c:v>3.1829999999999998</c:v>
                </c:pt>
                <c:pt idx="15">
                  <c:v>4.1680000000000001</c:v>
                </c:pt>
                <c:pt idx="16">
                  <c:v>4.1589999999999998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58-4E50-8B14-59D8CEE5B5B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khal'!$I$3091:$I$3116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0.19999999999999929</c:v>
                </c:pt>
                <c:pt idx="12" formatCode="0.00">
                  <c:v>8.5</c:v>
                </c:pt>
                <c:pt idx="13" formatCode="0.00">
                  <c:v>16</c:v>
                </c:pt>
                <c:pt idx="14" formatCode="0.00">
                  <c:v>23.5</c:v>
                </c:pt>
                <c:pt idx="15" formatCode="0.00">
                  <c:v>34.32</c:v>
                </c:pt>
                <c:pt idx="16" formatCode="0.00">
                  <c:v>35</c:v>
                </c:pt>
              </c:numCache>
            </c:numRef>
          </c:xVal>
          <c:yVal>
            <c:numRef>
              <c:f>'Silna-Shir khal'!$J$3091:$J$3116</c:f>
              <c:numCache>
                <c:formatCode>General</c:formatCode>
                <c:ptCount val="26"/>
                <c:pt idx="10" formatCode="0.00">
                  <c:v>2.907</c:v>
                </c:pt>
                <c:pt idx="11" formatCode="0.00">
                  <c:v>2.91</c:v>
                </c:pt>
                <c:pt idx="12" formatCode="0.00">
                  <c:v>-1.24</c:v>
                </c:pt>
                <c:pt idx="13" formatCode="0.00">
                  <c:v>-1.24</c:v>
                </c:pt>
                <c:pt idx="14" formatCode="0.00">
                  <c:v>-1.24</c:v>
                </c:pt>
                <c:pt idx="15" formatCode="0.00">
                  <c:v>4.17</c:v>
                </c:pt>
                <c:pt idx="16" formatCode="0.00">
                  <c:v>4.1589999999999998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58-4E50-8B14-59D8CEE5B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656320"/>
        <c:axId val="281748224"/>
      </c:scatterChart>
      <c:valAx>
        <c:axId val="2816563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748224"/>
        <c:crosses val="autoZero"/>
        <c:crossBetween val="midCat"/>
      </c:valAx>
      <c:valAx>
        <c:axId val="281748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656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khal'!$B$3125:$B$3150</c:f>
              <c:numCache>
                <c:formatCode>0.00</c:formatCode>
                <c:ptCount val="2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33</c:v>
                </c:pt>
                <c:pt idx="18">
                  <c:v>38</c:v>
                </c:pt>
              </c:numCache>
            </c:numRef>
          </c:xVal>
          <c:yVal>
            <c:numRef>
              <c:f>'Silna-Shir khal'!$C$3125:$C$3150</c:f>
              <c:numCache>
                <c:formatCode>0.000</c:formatCode>
                <c:ptCount val="26"/>
                <c:pt idx="0">
                  <c:v>-0.66800000000000004</c:v>
                </c:pt>
                <c:pt idx="1">
                  <c:v>-0.52900000000000003</c:v>
                </c:pt>
                <c:pt idx="2">
                  <c:v>0.52900000000000003</c:v>
                </c:pt>
                <c:pt idx="3">
                  <c:v>1.5329999999999999</c:v>
                </c:pt>
                <c:pt idx="4">
                  <c:v>2.8239999999999998</c:v>
                </c:pt>
                <c:pt idx="5">
                  <c:v>2.8319999999999999</c:v>
                </c:pt>
                <c:pt idx="6">
                  <c:v>2.0249999999999999</c:v>
                </c:pt>
                <c:pt idx="7">
                  <c:v>1.131</c:v>
                </c:pt>
                <c:pt idx="8">
                  <c:v>-4.8000000000000001E-2</c:v>
                </c:pt>
                <c:pt idx="9">
                  <c:v>-0.57199999999999995</c:v>
                </c:pt>
                <c:pt idx="10">
                  <c:v>-0.67800000000000005</c:v>
                </c:pt>
                <c:pt idx="11">
                  <c:v>-0.61699999999999999</c:v>
                </c:pt>
                <c:pt idx="12">
                  <c:v>-0.45800000000000002</c:v>
                </c:pt>
                <c:pt idx="13">
                  <c:v>0.52500000000000002</c:v>
                </c:pt>
                <c:pt idx="14">
                  <c:v>2.0289999999999999</c:v>
                </c:pt>
                <c:pt idx="15">
                  <c:v>2.6829999999999998</c:v>
                </c:pt>
                <c:pt idx="16">
                  <c:v>2.6739999999999999</c:v>
                </c:pt>
                <c:pt idx="17">
                  <c:v>3.2330000000000001</c:v>
                </c:pt>
                <c:pt idx="18">
                  <c:v>3.2240000000000002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A9-445E-9918-13EF134B71D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khal'!$I$3125:$I$3150</c:f>
              <c:numCache>
                <c:formatCode>General</c:formatCode>
                <c:ptCount val="26"/>
                <c:pt idx="7" formatCode="0.00">
                  <c:v>0</c:v>
                </c:pt>
                <c:pt idx="8" formatCode="0.00">
                  <c:v>4</c:v>
                </c:pt>
                <c:pt idx="9" formatCode="0.00">
                  <c:v>6</c:v>
                </c:pt>
                <c:pt idx="10" formatCode="0.00">
                  <c:v>8</c:v>
                </c:pt>
                <c:pt idx="11" formatCode="0.00">
                  <c:v>8.06</c:v>
                </c:pt>
                <c:pt idx="12" formatCode="0.00">
                  <c:v>13.5</c:v>
                </c:pt>
                <c:pt idx="13" formatCode="0.00">
                  <c:v>21</c:v>
                </c:pt>
                <c:pt idx="14" formatCode="0.00">
                  <c:v>28.5</c:v>
                </c:pt>
                <c:pt idx="15" formatCode="0.00">
                  <c:v>37.380000000000003</c:v>
                </c:pt>
                <c:pt idx="16" formatCode="0.00">
                  <c:v>38</c:v>
                </c:pt>
              </c:numCache>
            </c:numRef>
          </c:xVal>
          <c:yVal>
            <c:numRef>
              <c:f>'Silna-Shir khal'!$J$3125:$J$3150</c:f>
              <c:numCache>
                <c:formatCode>General</c:formatCode>
                <c:ptCount val="26"/>
                <c:pt idx="7" formatCode="0.00">
                  <c:v>-0.66800000000000004</c:v>
                </c:pt>
                <c:pt idx="8" formatCode="0.00">
                  <c:v>-0.52900000000000003</c:v>
                </c:pt>
                <c:pt idx="9" formatCode="0.00">
                  <c:v>0.52900000000000003</c:v>
                </c:pt>
                <c:pt idx="10" formatCode="0.00">
                  <c:v>1.5329999999999999</c:v>
                </c:pt>
                <c:pt idx="11" formatCode="0.00">
                  <c:v>1.5</c:v>
                </c:pt>
                <c:pt idx="12" formatCode="0.00">
                  <c:v>-1.22</c:v>
                </c:pt>
                <c:pt idx="13" formatCode="0.00">
                  <c:v>-1.22</c:v>
                </c:pt>
                <c:pt idx="14" formatCode="0.00">
                  <c:v>-1.22</c:v>
                </c:pt>
                <c:pt idx="15" formatCode="0.00">
                  <c:v>3.22</c:v>
                </c:pt>
                <c:pt idx="16" formatCode="0.00">
                  <c:v>3.2240000000000002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A9-445E-9918-13EF134B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77664"/>
        <c:axId val="281779200"/>
      </c:scatterChart>
      <c:valAx>
        <c:axId val="2817776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779200"/>
        <c:crosses val="autoZero"/>
        <c:crossBetween val="midCat"/>
      </c:valAx>
      <c:valAx>
        <c:axId val="281779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7776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khal'!$B$3160:$B$3185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37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</c:numCache>
            </c:numRef>
          </c:xVal>
          <c:yVal>
            <c:numRef>
              <c:f>'Silna-Shir khal'!$C$3160:$C$3185</c:f>
              <c:numCache>
                <c:formatCode>0.000</c:formatCode>
                <c:ptCount val="26"/>
                <c:pt idx="0">
                  <c:v>2.7320000000000002</c:v>
                </c:pt>
                <c:pt idx="1">
                  <c:v>2.7829999999999999</c:v>
                </c:pt>
                <c:pt idx="2">
                  <c:v>2.8809999999999998</c:v>
                </c:pt>
                <c:pt idx="3">
                  <c:v>1.98</c:v>
                </c:pt>
                <c:pt idx="4">
                  <c:v>0.93200000000000005</c:v>
                </c:pt>
                <c:pt idx="5">
                  <c:v>-0.122</c:v>
                </c:pt>
                <c:pt idx="6">
                  <c:v>-1.119</c:v>
                </c:pt>
                <c:pt idx="7">
                  <c:v>-1.2669999999999999</c:v>
                </c:pt>
                <c:pt idx="8">
                  <c:v>-1.319</c:v>
                </c:pt>
                <c:pt idx="9">
                  <c:v>-1.2669999999999999</c:v>
                </c:pt>
                <c:pt idx="10">
                  <c:v>-1.194</c:v>
                </c:pt>
                <c:pt idx="11">
                  <c:v>-0.219</c:v>
                </c:pt>
                <c:pt idx="12">
                  <c:v>0.376</c:v>
                </c:pt>
                <c:pt idx="13">
                  <c:v>1.381</c:v>
                </c:pt>
                <c:pt idx="14">
                  <c:v>2.38</c:v>
                </c:pt>
                <c:pt idx="15">
                  <c:v>2.3730000000000002</c:v>
                </c:pt>
                <c:pt idx="16">
                  <c:v>2.6819999999999999</c:v>
                </c:pt>
                <c:pt idx="17">
                  <c:v>2.6920000000000002</c:v>
                </c:pt>
                <c:pt idx="18">
                  <c:v>2.7010000000000001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DB-4845-9183-A817F7CC616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khal'!$I$3160:$I$3185</c:f>
              <c:numCache>
                <c:formatCode>General</c:formatCode>
                <c:ptCount val="26"/>
                <c:pt idx="9" formatCode="0.00">
                  <c:v>0</c:v>
                </c:pt>
                <c:pt idx="10" formatCode="0.00">
                  <c:v>5</c:v>
                </c:pt>
                <c:pt idx="11" formatCode="0.00">
                  <c:v>5.34</c:v>
                </c:pt>
                <c:pt idx="12" formatCode="0.00">
                  <c:v>13.5</c:v>
                </c:pt>
                <c:pt idx="13" formatCode="0.00">
                  <c:v>21</c:v>
                </c:pt>
                <c:pt idx="14" formatCode="0.00">
                  <c:v>28.5</c:v>
                </c:pt>
                <c:pt idx="15" formatCode="0.00">
                  <c:v>35.659999999999997</c:v>
                </c:pt>
                <c:pt idx="16" formatCode="0.00">
                  <c:v>37</c:v>
                </c:pt>
                <c:pt idx="17" formatCode="0.00">
                  <c:v>40</c:v>
                </c:pt>
                <c:pt idx="18" formatCode="0.00">
                  <c:v>45</c:v>
                </c:pt>
                <c:pt idx="19" formatCode="0.00">
                  <c:v>50</c:v>
                </c:pt>
              </c:numCache>
            </c:numRef>
          </c:xVal>
          <c:yVal>
            <c:numRef>
              <c:f>'Silna-Shir khal'!$J$3160:$J$3185</c:f>
              <c:numCache>
                <c:formatCode>General</c:formatCode>
                <c:ptCount val="26"/>
                <c:pt idx="9" formatCode="0.00">
                  <c:v>2.7320000000000002</c:v>
                </c:pt>
                <c:pt idx="10" formatCode="0.00">
                  <c:v>2.7829999999999999</c:v>
                </c:pt>
                <c:pt idx="11" formatCode="0.00">
                  <c:v>2.88</c:v>
                </c:pt>
                <c:pt idx="12" formatCode="0.00">
                  <c:v>-1.2</c:v>
                </c:pt>
                <c:pt idx="13" formatCode="0.00">
                  <c:v>-1.2</c:v>
                </c:pt>
                <c:pt idx="14" formatCode="0.00">
                  <c:v>-1.2</c:v>
                </c:pt>
                <c:pt idx="15" formatCode="0.00">
                  <c:v>2.38</c:v>
                </c:pt>
                <c:pt idx="16" formatCode="0.00">
                  <c:v>2.3730000000000002</c:v>
                </c:pt>
                <c:pt idx="17" formatCode="0.00">
                  <c:v>2.6819999999999999</c:v>
                </c:pt>
                <c:pt idx="18" formatCode="0.00">
                  <c:v>2.6920000000000002</c:v>
                </c:pt>
                <c:pt idx="19" formatCode="0.00">
                  <c:v>2.7010000000000001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DB-4845-9183-A817F7CC6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70336"/>
        <c:axId val="281871872"/>
      </c:scatterChart>
      <c:valAx>
        <c:axId val="2818703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871872"/>
        <c:crosses val="autoZero"/>
        <c:crossBetween val="midCat"/>
      </c:valAx>
      <c:valAx>
        <c:axId val="281871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8703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khal'!$B$3194:$B$3219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37</c:v>
                </c:pt>
                <c:pt idx="16">
                  <c:v>42</c:v>
                </c:pt>
              </c:numCache>
            </c:numRef>
          </c:xVal>
          <c:yVal>
            <c:numRef>
              <c:f>'Silna-Shir khal'!$C$3194:$C$3219</c:f>
              <c:numCache>
                <c:formatCode>0.000</c:formatCode>
                <c:ptCount val="26"/>
                <c:pt idx="0">
                  <c:v>1.8260000000000001</c:v>
                </c:pt>
                <c:pt idx="1">
                  <c:v>1.8049999999999999</c:v>
                </c:pt>
                <c:pt idx="2">
                  <c:v>1.7909999999999999</c:v>
                </c:pt>
                <c:pt idx="3">
                  <c:v>0.94699999999999995</c:v>
                </c:pt>
                <c:pt idx="4">
                  <c:v>0.45100000000000001</c:v>
                </c:pt>
                <c:pt idx="5">
                  <c:v>-0.30499999999999999</c:v>
                </c:pt>
                <c:pt idx="6">
                  <c:v>-0.44700000000000001</c:v>
                </c:pt>
                <c:pt idx="7">
                  <c:v>-0.48399999999999999</c:v>
                </c:pt>
                <c:pt idx="8">
                  <c:v>-0.441</c:v>
                </c:pt>
                <c:pt idx="9">
                  <c:v>-0.19500000000000001</c:v>
                </c:pt>
                <c:pt idx="10">
                  <c:v>0.94699999999999995</c:v>
                </c:pt>
                <c:pt idx="11">
                  <c:v>1.6339999999999999</c:v>
                </c:pt>
                <c:pt idx="12">
                  <c:v>2.2050000000000001</c:v>
                </c:pt>
                <c:pt idx="13">
                  <c:v>2.1960000000000002</c:v>
                </c:pt>
                <c:pt idx="14">
                  <c:v>2.754</c:v>
                </c:pt>
                <c:pt idx="15">
                  <c:v>2.7639999999999998</c:v>
                </c:pt>
                <c:pt idx="16">
                  <c:v>2.7469999999999999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26-4026-9E13-9FB6CDFABAA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khal'!$I$3194:$I$3219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2.5199999999999996</c:v>
                </c:pt>
                <c:pt idx="12" formatCode="0.00">
                  <c:v>8.5</c:v>
                </c:pt>
                <c:pt idx="13" formatCode="0.00">
                  <c:v>16</c:v>
                </c:pt>
                <c:pt idx="14" formatCode="0.00">
                  <c:v>23.5</c:v>
                </c:pt>
                <c:pt idx="15" formatCode="0.00">
                  <c:v>30.28</c:v>
                </c:pt>
                <c:pt idx="16" formatCode="0.00">
                  <c:v>31</c:v>
                </c:pt>
                <c:pt idx="17" formatCode="0.00">
                  <c:v>33</c:v>
                </c:pt>
                <c:pt idx="18" formatCode="0.00">
                  <c:v>37</c:v>
                </c:pt>
                <c:pt idx="19" formatCode="0.00">
                  <c:v>42</c:v>
                </c:pt>
              </c:numCache>
            </c:numRef>
          </c:xVal>
          <c:yVal>
            <c:numRef>
              <c:f>'Silna-Shir khal'!$J$3194:$J$3219</c:f>
              <c:numCache>
                <c:formatCode>General</c:formatCode>
                <c:ptCount val="26"/>
                <c:pt idx="10" formatCode="0.00">
                  <c:v>1.8260000000000001</c:v>
                </c:pt>
                <c:pt idx="11" formatCode="0.00">
                  <c:v>1.81</c:v>
                </c:pt>
                <c:pt idx="12" formatCode="0.00">
                  <c:v>-1.18</c:v>
                </c:pt>
                <c:pt idx="13" formatCode="0.00">
                  <c:v>-1.18</c:v>
                </c:pt>
                <c:pt idx="14" formatCode="0.00">
                  <c:v>-1.18</c:v>
                </c:pt>
                <c:pt idx="15" formatCode="0.00">
                  <c:v>2.21</c:v>
                </c:pt>
                <c:pt idx="16" formatCode="0.00">
                  <c:v>2.1960000000000002</c:v>
                </c:pt>
                <c:pt idx="17" formatCode="0.00">
                  <c:v>2.754</c:v>
                </c:pt>
                <c:pt idx="18" formatCode="0.00">
                  <c:v>2.7639999999999998</c:v>
                </c:pt>
                <c:pt idx="19" formatCode="0.00">
                  <c:v>2.7469999999999999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26-4026-9E13-9FB6CDFAB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97216"/>
        <c:axId val="281923584"/>
      </c:scatterChart>
      <c:valAx>
        <c:axId val="2818972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923584"/>
        <c:crosses val="autoZero"/>
        <c:crossBetween val="midCat"/>
      </c:valAx>
      <c:valAx>
        <c:axId val="281923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8972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khal'!$B$3228:$B$3253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34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</c:numCache>
            </c:numRef>
          </c:xVal>
          <c:yVal>
            <c:numRef>
              <c:f>'Silna-Shir khal'!$C$3228:$C$3253</c:f>
              <c:numCache>
                <c:formatCode>0.000</c:formatCode>
                <c:ptCount val="26"/>
                <c:pt idx="0">
                  <c:v>3.6259999999999999</c:v>
                </c:pt>
                <c:pt idx="1">
                  <c:v>3.6869999999999998</c:v>
                </c:pt>
                <c:pt idx="2">
                  <c:v>3.7759999999999998</c:v>
                </c:pt>
                <c:pt idx="3">
                  <c:v>2.673</c:v>
                </c:pt>
                <c:pt idx="4">
                  <c:v>1.1759999999999999</c:v>
                </c:pt>
                <c:pt idx="5">
                  <c:v>-0.58299999999999996</c:v>
                </c:pt>
                <c:pt idx="6">
                  <c:v>-0.624</c:v>
                </c:pt>
                <c:pt idx="7">
                  <c:v>-0.72399999999999998</c:v>
                </c:pt>
                <c:pt idx="8">
                  <c:v>-0.61299999999999999</c:v>
                </c:pt>
                <c:pt idx="9">
                  <c:v>0.27100000000000002</c:v>
                </c:pt>
                <c:pt idx="10">
                  <c:v>2.1269999999999998</c:v>
                </c:pt>
                <c:pt idx="11">
                  <c:v>3.1760000000000002</c:v>
                </c:pt>
                <c:pt idx="12">
                  <c:v>4.6680000000000001</c:v>
                </c:pt>
                <c:pt idx="13">
                  <c:v>4.6769999999999996</c:v>
                </c:pt>
                <c:pt idx="14">
                  <c:v>4.6559999999999997</c:v>
                </c:pt>
                <c:pt idx="15">
                  <c:v>4.577</c:v>
                </c:pt>
                <c:pt idx="16">
                  <c:v>4.1760000000000002</c:v>
                </c:pt>
                <c:pt idx="17">
                  <c:v>4.157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40-4F5A-B038-529E307D639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khal'!$I$3228:$I$3253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0.80000000000000071</c:v>
                </c:pt>
                <c:pt idx="12" formatCode="0.00">
                  <c:v>10.5</c:v>
                </c:pt>
                <c:pt idx="13" formatCode="0.00">
                  <c:v>18</c:v>
                </c:pt>
                <c:pt idx="14" formatCode="0.00">
                  <c:v>25.5</c:v>
                </c:pt>
                <c:pt idx="15" formatCode="0.00">
                  <c:v>37.14</c:v>
                </c:pt>
                <c:pt idx="16" formatCode="0.00">
                  <c:v>38</c:v>
                </c:pt>
                <c:pt idx="17" formatCode="0.00">
                  <c:v>40</c:v>
                </c:pt>
                <c:pt idx="18" formatCode="0.00">
                  <c:v>42</c:v>
                </c:pt>
                <c:pt idx="19" formatCode="0.00">
                  <c:v>45</c:v>
                </c:pt>
              </c:numCache>
            </c:numRef>
          </c:xVal>
          <c:yVal>
            <c:numRef>
              <c:f>'Silna-Shir khal'!$J$3228:$J$3253</c:f>
              <c:numCache>
                <c:formatCode>General</c:formatCode>
                <c:ptCount val="26"/>
                <c:pt idx="10" formatCode="0.00">
                  <c:v>3.6259999999999999</c:v>
                </c:pt>
                <c:pt idx="11" formatCode="0.00">
                  <c:v>3.69</c:v>
                </c:pt>
                <c:pt idx="12" formatCode="0.00">
                  <c:v>-1.1599999999999999</c:v>
                </c:pt>
                <c:pt idx="13" formatCode="0.00">
                  <c:v>-1.1599999999999999</c:v>
                </c:pt>
                <c:pt idx="14" formatCode="0.00">
                  <c:v>-1.1599999999999999</c:v>
                </c:pt>
                <c:pt idx="15" formatCode="0.00">
                  <c:v>4.66</c:v>
                </c:pt>
                <c:pt idx="16" formatCode="0.00">
                  <c:v>4.6559999999999997</c:v>
                </c:pt>
                <c:pt idx="17" formatCode="0.00">
                  <c:v>4.577</c:v>
                </c:pt>
                <c:pt idx="18" formatCode="0.00">
                  <c:v>4.1760000000000002</c:v>
                </c:pt>
                <c:pt idx="19" formatCode="0.00">
                  <c:v>4.157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40-4F5A-B038-529E307D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61216"/>
        <c:axId val="281962752"/>
      </c:scatterChart>
      <c:valAx>
        <c:axId val="2819612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962752"/>
        <c:crosses val="autoZero"/>
        <c:crossBetween val="midCat"/>
      </c:valAx>
      <c:valAx>
        <c:axId val="281962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9612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khal'!$B$3263:$B$3288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</c:numCache>
            </c:numRef>
          </c:xVal>
          <c:yVal>
            <c:numRef>
              <c:f>'Silna-Shir khal'!$C$3263:$C$3288</c:f>
              <c:numCache>
                <c:formatCode>0.000</c:formatCode>
                <c:ptCount val="26"/>
                <c:pt idx="0">
                  <c:v>3.1989999999999998</c:v>
                </c:pt>
                <c:pt idx="1">
                  <c:v>3.24</c:v>
                </c:pt>
                <c:pt idx="2">
                  <c:v>3.2490000000000001</c:v>
                </c:pt>
                <c:pt idx="3">
                  <c:v>3.2989999999999999</c:v>
                </c:pt>
                <c:pt idx="4">
                  <c:v>2.141</c:v>
                </c:pt>
                <c:pt idx="5">
                  <c:v>1.069</c:v>
                </c:pt>
                <c:pt idx="6">
                  <c:v>0.14799999999999999</c:v>
                </c:pt>
                <c:pt idx="7">
                  <c:v>-0.61199999999999999</c:v>
                </c:pt>
                <c:pt idx="8">
                  <c:v>-0.65200000000000002</c:v>
                </c:pt>
                <c:pt idx="9">
                  <c:v>-0.74099999999999999</c:v>
                </c:pt>
                <c:pt idx="10">
                  <c:v>-0.70099999999999996</c:v>
                </c:pt>
                <c:pt idx="11">
                  <c:v>-0.40100000000000002</c:v>
                </c:pt>
                <c:pt idx="12">
                  <c:v>0.441</c:v>
                </c:pt>
                <c:pt idx="13">
                  <c:v>1.147</c:v>
                </c:pt>
                <c:pt idx="14">
                  <c:v>2.145</c:v>
                </c:pt>
                <c:pt idx="15">
                  <c:v>3.2410000000000001</c:v>
                </c:pt>
                <c:pt idx="16">
                  <c:v>3.24</c:v>
                </c:pt>
                <c:pt idx="17">
                  <c:v>2.6480000000000001</c:v>
                </c:pt>
                <c:pt idx="18">
                  <c:v>2.645</c:v>
                </c:pt>
                <c:pt idx="19">
                  <c:v>2.5990000000000002</c:v>
                </c:pt>
                <c:pt idx="20">
                  <c:v>2.6179999999999999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5F-452C-B05D-757820435DE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khal'!$I$3263:$I$3288</c:f>
              <c:numCache>
                <c:formatCode>General</c:formatCode>
                <c:ptCount val="26"/>
                <c:pt idx="8" formatCode="0.00">
                  <c:v>0</c:v>
                </c:pt>
                <c:pt idx="9" formatCode="0.00">
                  <c:v>3</c:v>
                </c:pt>
                <c:pt idx="10" formatCode="0.00">
                  <c:v>5</c:v>
                </c:pt>
                <c:pt idx="11" formatCode="0.00">
                  <c:v>8.620000000000001</c:v>
                </c:pt>
                <c:pt idx="12" formatCode="0.00">
                  <c:v>17.5</c:v>
                </c:pt>
                <c:pt idx="13" formatCode="0.00">
                  <c:v>25</c:v>
                </c:pt>
                <c:pt idx="14" formatCode="0.00">
                  <c:v>32.5</c:v>
                </c:pt>
                <c:pt idx="15" formatCode="0.00">
                  <c:v>40.379999999999995</c:v>
                </c:pt>
                <c:pt idx="16" formatCode="0.00">
                  <c:v>42</c:v>
                </c:pt>
                <c:pt idx="17" formatCode="0.00">
                  <c:v>44</c:v>
                </c:pt>
                <c:pt idx="18" formatCode="0.00">
                  <c:v>46</c:v>
                </c:pt>
                <c:pt idx="19" formatCode="0.00">
                  <c:v>50</c:v>
                </c:pt>
                <c:pt idx="20" formatCode="0.00">
                  <c:v>55</c:v>
                </c:pt>
                <c:pt idx="21" formatCode="0.00">
                  <c:v>60</c:v>
                </c:pt>
              </c:numCache>
            </c:numRef>
          </c:xVal>
          <c:yVal>
            <c:numRef>
              <c:f>'Silna-Shir khal'!$J$3263:$J$3288</c:f>
              <c:numCache>
                <c:formatCode>General</c:formatCode>
                <c:ptCount val="26"/>
                <c:pt idx="8" formatCode="0.00">
                  <c:v>3.1989999999999998</c:v>
                </c:pt>
                <c:pt idx="9" formatCode="0.00">
                  <c:v>3.24</c:v>
                </c:pt>
                <c:pt idx="10" formatCode="0.00">
                  <c:v>3.2490000000000001</c:v>
                </c:pt>
                <c:pt idx="11" formatCode="0.00">
                  <c:v>3.3</c:v>
                </c:pt>
                <c:pt idx="12" formatCode="0.00">
                  <c:v>-1.1399999999999999</c:v>
                </c:pt>
                <c:pt idx="13" formatCode="0.00">
                  <c:v>-1.1399999999999999</c:v>
                </c:pt>
                <c:pt idx="14" formatCode="0.00">
                  <c:v>-1.1399999999999999</c:v>
                </c:pt>
                <c:pt idx="15" formatCode="0.00">
                  <c:v>2.8</c:v>
                </c:pt>
                <c:pt idx="16" formatCode="0.00">
                  <c:v>3.2410000000000001</c:v>
                </c:pt>
                <c:pt idx="17" formatCode="0.00">
                  <c:v>3.24</c:v>
                </c:pt>
                <c:pt idx="18" formatCode="0.00">
                  <c:v>2.6480000000000001</c:v>
                </c:pt>
                <c:pt idx="19" formatCode="0.00">
                  <c:v>2.645</c:v>
                </c:pt>
                <c:pt idx="20" formatCode="0.00">
                  <c:v>2.5990000000000002</c:v>
                </c:pt>
                <c:pt idx="21" formatCode="0.00">
                  <c:v>2.6179999999999999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5F-452C-B05D-757820435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00384"/>
        <c:axId val="45417216"/>
      </c:scatterChart>
      <c:valAx>
        <c:axId val="2820003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417216"/>
        <c:crosses val="autoZero"/>
        <c:crossBetween val="midCat"/>
      </c:valAx>
      <c:valAx>
        <c:axId val="4541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0003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khal'!$B$3299:$B$3324</c:f>
              <c:numCache>
                <c:formatCode>0.00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30</c:v>
                </c:pt>
                <c:pt idx="16">
                  <c:v>32</c:v>
                </c:pt>
                <c:pt idx="17">
                  <c:v>37</c:v>
                </c:pt>
                <c:pt idx="18">
                  <c:v>40</c:v>
                </c:pt>
              </c:numCache>
            </c:numRef>
          </c:xVal>
          <c:yVal>
            <c:numRef>
              <c:f>'Silna-Shir khal'!$C$3299:$C$3324</c:f>
              <c:numCache>
                <c:formatCode>0.000</c:formatCode>
                <c:ptCount val="26"/>
                <c:pt idx="0">
                  <c:v>3.181</c:v>
                </c:pt>
                <c:pt idx="1">
                  <c:v>3.1419999999999999</c:v>
                </c:pt>
                <c:pt idx="2">
                  <c:v>3.1150000000000002</c:v>
                </c:pt>
                <c:pt idx="3">
                  <c:v>1.9850000000000001</c:v>
                </c:pt>
                <c:pt idx="4">
                  <c:v>0.97299999999999998</c:v>
                </c:pt>
                <c:pt idx="5">
                  <c:v>0.38500000000000001</c:v>
                </c:pt>
                <c:pt idx="6">
                  <c:v>-0.51500000000000001</c:v>
                </c:pt>
                <c:pt idx="7">
                  <c:v>-0.70099999999999996</c:v>
                </c:pt>
                <c:pt idx="8">
                  <c:v>-0.85799999999999998</c:v>
                </c:pt>
                <c:pt idx="9">
                  <c:v>-0.71499999999999997</c:v>
                </c:pt>
                <c:pt idx="10">
                  <c:v>-0.55900000000000005</c:v>
                </c:pt>
                <c:pt idx="11">
                  <c:v>0.41</c:v>
                </c:pt>
                <c:pt idx="12">
                  <c:v>1.5409999999999999</c:v>
                </c:pt>
                <c:pt idx="13">
                  <c:v>2.41</c:v>
                </c:pt>
                <c:pt idx="14">
                  <c:v>3.38</c:v>
                </c:pt>
                <c:pt idx="15">
                  <c:v>3.3410000000000002</c:v>
                </c:pt>
                <c:pt idx="16">
                  <c:v>2.89</c:v>
                </c:pt>
                <c:pt idx="17">
                  <c:v>2.8410000000000002</c:v>
                </c:pt>
                <c:pt idx="18">
                  <c:v>2.8519999999999999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B4-4DBB-95E5-678CD82F1D0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khal'!$I$3299:$I$3324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1.0199999999999996</c:v>
                </c:pt>
                <c:pt idx="12" formatCode="0.00">
                  <c:v>9.5</c:v>
                </c:pt>
                <c:pt idx="13" formatCode="0.00">
                  <c:v>17</c:v>
                </c:pt>
                <c:pt idx="14" formatCode="0.00">
                  <c:v>24.5</c:v>
                </c:pt>
                <c:pt idx="15" formatCode="0.00">
                  <c:v>32.5</c:v>
                </c:pt>
                <c:pt idx="16" formatCode="0.00">
                  <c:v>37</c:v>
                </c:pt>
                <c:pt idx="17" formatCode="0.00">
                  <c:v>40</c:v>
                </c:pt>
              </c:numCache>
            </c:numRef>
          </c:xVal>
          <c:yVal>
            <c:numRef>
              <c:f>'Silna-Shir khal'!$J$3299:$J$3324</c:f>
              <c:numCache>
                <c:formatCode>General</c:formatCode>
                <c:ptCount val="26"/>
                <c:pt idx="10" formatCode="0.00">
                  <c:v>3.181</c:v>
                </c:pt>
                <c:pt idx="11" formatCode="0.00">
                  <c:v>3.12</c:v>
                </c:pt>
                <c:pt idx="12" formatCode="0.00">
                  <c:v>-1.1200000000000001</c:v>
                </c:pt>
                <c:pt idx="13" formatCode="0.00">
                  <c:v>-1.1200000000000001</c:v>
                </c:pt>
                <c:pt idx="14" formatCode="0.00">
                  <c:v>-1.1200000000000001</c:v>
                </c:pt>
                <c:pt idx="15" formatCode="0.00">
                  <c:v>2.88</c:v>
                </c:pt>
                <c:pt idx="16" formatCode="0.00">
                  <c:v>2.8410000000000002</c:v>
                </c:pt>
                <c:pt idx="17" formatCode="0.00">
                  <c:v>2.8519999999999999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B4-4DBB-95E5-678CD82F1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6656"/>
        <c:axId val="45448192"/>
      </c:scatterChart>
      <c:valAx>
        <c:axId val="454466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448192"/>
        <c:crosses val="autoZero"/>
        <c:crossBetween val="midCat"/>
      </c:valAx>
      <c:valAx>
        <c:axId val="4544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4466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khal'!$B$3333:$B$3358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25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34</c:v>
                </c:pt>
                <c:pt idx="17">
                  <c:v>36</c:v>
                </c:pt>
                <c:pt idx="18">
                  <c:v>40</c:v>
                </c:pt>
              </c:numCache>
            </c:numRef>
          </c:xVal>
          <c:yVal>
            <c:numRef>
              <c:f>'Silna-Shir khal'!$C$3333:$C$3358</c:f>
              <c:numCache>
                <c:formatCode>0.000</c:formatCode>
                <c:ptCount val="26"/>
                <c:pt idx="0">
                  <c:v>3.51</c:v>
                </c:pt>
                <c:pt idx="1">
                  <c:v>3.5489999999999999</c:v>
                </c:pt>
                <c:pt idx="2">
                  <c:v>3.528</c:v>
                </c:pt>
                <c:pt idx="3">
                  <c:v>3.4590000000000001</c:v>
                </c:pt>
                <c:pt idx="4">
                  <c:v>2.3410000000000002</c:v>
                </c:pt>
                <c:pt idx="5">
                  <c:v>1.0880000000000001</c:v>
                </c:pt>
                <c:pt idx="6">
                  <c:v>-0.15</c:v>
                </c:pt>
                <c:pt idx="7">
                  <c:v>-0.46100000000000002</c:v>
                </c:pt>
                <c:pt idx="8">
                  <c:v>-0.55500000000000005</c:v>
                </c:pt>
                <c:pt idx="9">
                  <c:v>-0.65200000000000002</c:v>
                </c:pt>
                <c:pt idx="10">
                  <c:v>-0.55200000000000005</c:v>
                </c:pt>
                <c:pt idx="11">
                  <c:v>-0.35199999999999998</c:v>
                </c:pt>
                <c:pt idx="12">
                  <c:v>0.64</c:v>
                </c:pt>
                <c:pt idx="13">
                  <c:v>1.341</c:v>
                </c:pt>
                <c:pt idx="14">
                  <c:v>2.3410000000000002</c:v>
                </c:pt>
                <c:pt idx="15">
                  <c:v>3.3969999999999998</c:v>
                </c:pt>
                <c:pt idx="16">
                  <c:v>3.44</c:v>
                </c:pt>
                <c:pt idx="17">
                  <c:v>3.3889999999999998</c:v>
                </c:pt>
                <c:pt idx="18">
                  <c:v>3.359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83-404D-AECC-A4E43A2FFA8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khal'!$I$3333:$I$3358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0.78000000000000114</c:v>
                </c:pt>
                <c:pt idx="12" formatCode="0.00">
                  <c:v>11.5</c:v>
                </c:pt>
                <c:pt idx="13" formatCode="0.00">
                  <c:v>19</c:v>
                </c:pt>
                <c:pt idx="14" formatCode="0.00">
                  <c:v>26.5</c:v>
                </c:pt>
                <c:pt idx="15" formatCode="0.00">
                  <c:v>37.1</c:v>
                </c:pt>
                <c:pt idx="16" formatCode="0.00">
                  <c:v>40</c:v>
                </c:pt>
              </c:numCache>
            </c:numRef>
          </c:xVal>
          <c:yVal>
            <c:numRef>
              <c:f>'Silna-Shir khal'!$J$3333:$J$3358</c:f>
              <c:numCache>
                <c:formatCode>General</c:formatCode>
                <c:ptCount val="26"/>
                <c:pt idx="10" formatCode="0.00">
                  <c:v>3.51</c:v>
                </c:pt>
                <c:pt idx="11" formatCode="0.00">
                  <c:v>3.46</c:v>
                </c:pt>
                <c:pt idx="12" formatCode="0.00">
                  <c:v>-1.9</c:v>
                </c:pt>
                <c:pt idx="13" formatCode="0.00">
                  <c:v>-1.9</c:v>
                </c:pt>
                <c:pt idx="14" formatCode="0.00">
                  <c:v>-1.9</c:v>
                </c:pt>
                <c:pt idx="15" formatCode="0.00">
                  <c:v>3.4</c:v>
                </c:pt>
                <c:pt idx="16" formatCode="0.00">
                  <c:v>3.359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83-404D-AECC-A4E43A2FF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6080"/>
        <c:axId val="45487616"/>
      </c:scatterChart>
      <c:valAx>
        <c:axId val="454860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487616"/>
        <c:crosses val="autoZero"/>
        <c:crossBetween val="midCat"/>
      </c:valAx>
      <c:valAx>
        <c:axId val="4548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486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khal'!$B$174:$B$195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27</c:v>
                </c:pt>
                <c:pt idx="14">
                  <c:v>32</c:v>
                </c:pt>
              </c:numCache>
            </c:numRef>
          </c:xVal>
          <c:yVal>
            <c:numRef>
              <c:f>'Silna-Shir khal'!$C$174:$C$195</c:f>
              <c:numCache>
                <c:formatCode>0.000</c:formatCode>
                <c:ptCount val="22"/>
                <c:pt idx="0">
                  <c:v>1.91</c:v>
                </c:pt>
                <c:pt idx="1">
                  <c:v>1.905</c:v>
                </c:pt>
                <c:pt idx="2">
                  <c:v>1.8839999999999999</c:v>
                </c:pt>
                <c:pt idx="3">
                  <c:v>1.804</c:v>
                </c:pt>
                <c:pt idx="4">
                  <c:v>0.13500000000000001</c:v>
                </c:pt>
                <c:pt idx="5">
                  <c:v>-0.34</c:v>
                </c:pt>
                <c:pt idx="6">
                  <c:v>-0.44</c:v>
                </c:pt>
                <c:pt idx="7">
                  <c:v>-0.33600000000000002</c:v>
                </c:pt>
                <c:pt idx="8">
                  <c:v>0.111</c:v>
                </c:pt>
                <c:pt idx="9">
                  <c:v>0.88600000000000001</c:v>
                </c:pt>
                <c:pt idx="10">
                  <c:v>2.0470000000000002</c:v>
                </c:pt>
                <c:pt idx="11">
                  <c:v>2.0379999999999998</c:v>
                </c:pt>
                <c:pt idx="12">
                  <c:v>1.0760000000000001</c:v>
                </c:pt>
                <c:pt idx="13">
                  <c:v>1.07</c:v>
                </c:pt>
                <c:pt idx="14">
                  <c:v>1.0649999999999999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khal'!$I$175:$I$196</c:f>
              <c:numCache>
                <c:formatCode>0.00</c:formatCode>
                <c:ptCount val="22"/>
                <c:pt idx="0">
                  <c:v>5</c:v>
                </c:pt>
                <c:pt idx="1">
                  <c:v>9.25</c:v>
                </c:pt>
                <c:pt idx="2">
                  <c:v>13.576000000000001</c:v>
                </c:pt>
                <c:pt idx="3">
                  <c:v>15.076000000000001</c:v>
                </c:pt>
                <c:pt idx="4">
                  <c:v>16.576000000000001</c:v>
                </c:pt>
                <c:pt idx="5">
                  <c:v>21.076000000000001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xVal>
          <c:yVal>
            <c:numRef>
              <c:f>'Silna-Shir khal'!$J$175:$J$196</c:f>
              <c:numCache>
                <c:formatCode>0.000</c:formatCode>
                <c:ptCount val="22"/>
                <c:pt idx="0">
                  <c:v>1.905</c:v>
                </c:pt>
                <c:pt idx="1">
                  <c:v>1.8839999999999999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2</c:v>
                </c:pt>
                <c:pt idx="6">
                  <c:v>1.0760000000000001</c:v>
                </c:pt>
                <c:pt idx="7">
                  <c:v>1.07</c:v>
                </c:pt>
                <c:pt idx="8">
                  <c:v>1.0649999999999999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64352"/>
        <c:axId val="264970240"/>
      </c:scatterChart>
      <c:valAx>
        <c:axId val="264964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970240"/>
        <c:crosses val="autoZero"/>
        <c:crossBetween val="midCat"/>
      </c:valAx>
      <c:valAx>
        <c:axId val="26497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964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khal'!$B$3367:$B$3392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37</c:v>
                </c:pt>
                <c:pt idx="16">
                  <c:v>38</c:v>
                </c:pt>
                <c:pt idx="17">
                  <c:v>42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'Silna-Shir khal'!$C$3367:$C$3392</c:f>
              <c:numCache>
                <c:formatCode>0.000</c:formatCode>
                <c:ptCount val="26"/>
                <c:pt idx="0">
                  <c:v>3.8490000000000002</c:v>
                </c:pt>
                <c:pt idx="1">
                  <c:v>3.855</c:v>
                </c:pt>
                <c:pt idx="2">
                  <c:v>3.8439999999999999</c:v>
                </c:pt>
                <c:pt idx="3">
                  <c:v>3.6930000000000001</c:v>
                </c:pt>
                <c:pt idx="4">
                  <c:v>3.6680000000000001</c:v>
                </c:pt>
                <c:pt idx="5">
                  <c:v>2.6859999999999999</c:v>
                </c:pt>
                <c:pt idx="6">
                  <c:v>1.1859999999999999</c:v>
                </c:pt>
                <c:pt idx="7">
                  <c:v>0.192</c:v>
                </c:pt>
                <c:pt idx="8">
                  <c:v>-0.40899999999999997</c:v>
                </c:pt>
                <c:pt idx="9">
                  <c:v>-0.58199999999999996</c:v>
                </c:pt>
                <c:pt idx="10">
                  <c:v>-0.45500000000000002</c:v>
                </c:pt>
                <c:pt idx="11">
                  <c:v>-0.21</c:v>
                </c:pt>
                <c:pt idx="12">
                  <c:v>1.095</c:v>
                </c:pt>
                <c:pt idx="13">
                  <c:v>2.1930000000000001</c:v>
                </c:pt>
                <c:pt idx="14">
                  <c:v>3.4929999999999999</c:v>
                </c:pt>
                <c:pt idx="15">
                  <c:v>3.4750000000000001</c:v>
                </c:pt>
                <c:pt idx="16">
                  <c:v>3.4340000000000002</c:v>
                </c:pt>
                <c:pt idx="17">
                  <c:v>3.4129999999999998</c:v>
                </c:pt>
                <c:pt idx="18">
                  <c:v>3.3940000000000001</c:v>
                </c:pt>
                <c:pt idx="19">
                  <c:v>3.3849999999999998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54-433D-997C-B66D432116A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khal'!$I$3367:$I$3392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1.6400000000000006</c:v>
                </c:pt>
                <c:pt idx="12" formatCode="0.00">
                  <c:v>11.5</c:v>
                </c:pt>
                <c:pt idx="13" formatCode="0.00">
                  <c:v>19</c:v>
                </c:pt>
                <c:pt idx="14" formatCode="0.00">
                  <c:v>26.5</c:v>
                </c:pt>
                <c:pt idx="15" formatCode="0.00">
                  <c:v>35.620000000000005</c:v>
                </c:pt>
                <c:pt idx="16" formatCode="0.00">
                  <c:v>37</c:v>
                </c:pt>
                <c:pt idx="17" formatCode="0.00">
                  <c:v>38</c:v>
                </c:pt>
                <c:pt idx="18" formatCode="0.00">
                  <c:v>42</c:v>
                </c:pt>
                <c:pt idx="19" formatCode="0.00">
                  <c:v>45</c:v>
                </c:pt>
                <c:pt idx="20" formatCode="0.00">
                  <c:v>50</c:v>
                </c:pt>
              </c:numCache>
            </c:numRef>
          </c:xVal>
          <c:yVal>
            <c:numRef>
              <c:f>'Silna-Shir khal'!$J$3367:$J$3392</c:f>
              <c:numCache>
                <c:formatCode>General</c:formatCode>
                <c:ptCount val="26"/>
                <c:pt idx="10" formatCode="0.00">
                  <c:v>3.8490000000000002</c:v>
                </c:pt>
                <c:pt idx="11" formatCode="0.00">
                  <c:v>3.85</c:v>
                </c:pt>
                <c:pt idx="12" formatCode="0.00">
                  <c:v>-1.08</c:v>
                </c:pt>
                <c:pt idx="13" formatCode="0.00">
                  <c:v>-1.08</c:v>
                </c:pt>
                <c:pt idx="14" formatCode="0.00">
                  <c:v>-1.08</c:v>
                </c:pt>
                <c:pt idx="15" formatCode="0.00">
                  <c:v>3.48</c:v>
                </c:pt>
                <c:pt idx="16" formatCode="0.00">
                  <c:v>3.4750000000000001</c:v>
                </c:pt>
                <c:pt idx="17" formatCode="0.00">
                  <c:v>3.4340000000000002</c:v>
                </c:pt>
                <c:pt idx="18" formatCode="0.00">
                  <c:v>3.4129999999999998</c:v>
                </c:pt>
                <c:pt idx="19" formatCode="0.00">
                  <c:v>3.3940000000000001</c:v>
                </c:pt>
                <c:pt idx="20" formatCode="0.00">
                  <c:v>3.3849999999999998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54-433D-997C-B66D4321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9344"/>
        <c:axId val="45531136"/>
      </c:scatterChart>
      <c:valAx>
        <c:axId val="455293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531136"/>
        <c:crosses val="autoZero"/>
        <c:crossBetween val="midCat"/>
      </c:valAx>
      <c:valAx>
        <c:axId val="4553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529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khal'!$B$3401:$B$3426</c:f>
              <c:numCache>
                <c:formatCode>0.00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  <c:pt idx="13">
                  <c:v>31</c:v>
                </c:pt>
                <c:pt idx="14">
                  <c:v>33</c:v>
                </c:pt>
                <c:pt idx="15">
                  <c:v>36</c:v>
                </c:pt>
                <c:pt idx="16">
                  <c:v>37</c:v>
                </c:pt>
                <c:pt idx="17">
                  <c:v>39</c:v>
                </c:pt>
              </c:numCache>
            </c:numRef>
          </c:xVal>
          <c:yVal>
            <c:numRef>
              <c:f>'Silna-Shir khal'!$C$3401:$C$3426</c:f>
              <c:numCache>
                <c:formatCode>0.000</c:formatCode>
                <c:ptCount val="26"/>
                <c:pt idx="0">
                  <c:v>3.702</c:v>
                </c:pt>
                <c:pt idx="1">
                  <c:v>3.6629999999999998</c:v>
                </c:pt>
                <c:pt idx="2">
                  <c:v>3.6309999999999998</c:v>
                </c:pt>
                <c:pt idx="3">
                  <c:v>3.5630000000000002</c:v>
                </c:pt>
                <c:pt idx="4">
                  <c:v>2.3090000000000002</c:v>
                </c:pt>
                <c:pt idx="5">
                  <c:v>1.1100000000000001</c:v>
                </c:pt>
                <c:pt idx="6">
                  <c:v>0.113</c:v>
                </c:pt>
                <c:pt idx="7">
                  <c:v>-0.13800000000000001</c:v>
                </c:pt>
                <c:pt idx="8">
                  <c:v>-0.184</c:v>
                </c:pt>
                <c:pt idx="9">
                  <c:v>-0.28899999999999998</c:v>
                </c:pt>
                <c:pt idx="10">
                  <c:v>-0.23799999999999999</c:v>
                </c:pt>
                <c:pt idx="11">
                  <c:v>0.11</c:v>
                </c:pt>
                <c:pt idx="12">
                  <c:v>0.61</c:v>
                </c:pt>
                <c:pt idx="13">
                  <c:v>2.3109999999999999</c:v>
                </c:pt>
                <c:pt idx="14">
                  <c:v>3.7109999999999999</c:v>
                </c:pt>
                <c:pt idx="15">
                  <c:v>3.722</c:v>
                </c:pt>
                <c:pt idx="16">
                  <c:v>3.6859999999999999</c:v>
                </c:pt>
                <c:pt idx="17">
                  <c:v>3.6819999999999999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9F-489C-905F-94E6A2783E0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khal'!$I$3401:$I$3426</c:f>
              <c:numCache>
                <c:formatCode>General</c:formatCode>
                <c:ptCount val="26"/>
                <c:pt idx="9" formatCode="0.00">
                  <c:v>0</c:v>
                </c:pt>
                <c:pt idx="10" formatCode="0.00">
                  <c:v>1</c:v>
                </c:pt>
                <c:pt idx="11" formatCode="0.00">
                  <c:v>2.0399999999999991</c:v>
                </c:pt>
                <c:pt idx="12" formatCode="0.00">
                  <c:v>11.5</c:v>
                </c:pt>
                <c:pt idx="13" formatCode="0.00">
                  <c:v>19</c:v>
                </c:pt>
                <c:pt idx="14" formatCode="0.00">
                  <c:v>26.5</c:v>
                </c:pt>
                <c:pt idx="15" formatCode="0.00">
                  <c:v>36.04</c:v>
                </c:pt>
                <c:pt idx="16" formatCode="0.00">
                  <c:v>37</c:v>
                </c:pt>
                <c:pt idx="17" formatCode="0.00">
                  <c:v>39</c:v>
                </c:pt>
              </c:numCache>
            </c:numRef>
          </c:xVal>
          <c:yVal>
            <c:numRef>
              <c:f>'Silna-Shir khal'!$J$3401:$J$3426</c:f>
              <c:numCache>
                <c:formatCode>General</c:formatCode>
                <c:ptCount val="26"/>
                <c:pt idx="9" formatCode="0.00">
                  <c:v>3.6629999999999998</c:v>
                </c:pt>
                <c:pt idx="10" formatCode="0.00">
                  <c:v>3.6309999999999998</c:v>
                </c:pt>
                <c:pt idx="11" formatCode="0.00">
                  <c:v>3.67</c:v>
                </c:pt>
                <c:pt idx="12" formatCode="0.00">
                  <c:v>-1.06</c:v>
                </c:pt>
                <c:pt idx="13" formatCode="0.00">
                  <c:v>-1.06</c:v>
                </c:pt>
                <c:pt idx="14" formatCode="0.00">
                  <c:v>-1.06</c:v>
                </c:pt>
                <c:pt idx="15" formatCode="0.00">
                  <c:v>3.71</c:v>
                </c:pt>
                <c:pt idx="16" formatCode="0.00">
                  <c:v>3.6859999999999999</c:v>
                </c:pt>
                <c:pt idx="17" formatCode="0.00">
                  <c:v>3.6819999999999999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9F-489C-905F-94E6A278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28736"/>
        <c:axId val="281430272"/>
      </c:scatterChart>
      <c:valAx>
        <c:axId val="2814287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430272"/>
        <c:crosses val="autoZero"/>
        <c:crossBetween val="midCat"/>
      </c:valAx>
      <c:valAx>
        <c:axId val="281430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428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khal'!$B$3434:$B$3459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55</c:v>
                </c:pt>
                <c:pt idx="21">
                  <c:v>60</c:v>
                </c:pt>
                <c:pt idx="22">
                  <c:v>62</c:v>
                </c:pt>
              </c:numCache>
            </c:numRef>
          </c:xVal>
          <c:yVal>
            <c:numRef>
              <c:f>'Silna-Shir khal'!$C$3434:$C$3459</c:f>
              <c:numCache>
                <c:formatCode>0.000</c:formatCode>
                <c:ptCount val="26"/>
                <c:pt idx="0">
                  <c:v>0.14599999999999999</c:v>
                </c:pt>
                <c:pt idx="1">
                  <c:v>1.1950000000000001</c:v>
                </c:pt>
                <c:pt idx="2">
                  <c:v>2.6960000000000002</c:v>
                </c:pt>
                <c:pt idx="3">
                  <c:v>3.9249999999999998</c:v>
                </c:pt>
                <c:pt idx="4">
                  <c:v>3.895</c:v>
                </c:pt>
                <c:pt idx="5">
                  <c:v>2.6949999999999998</c:v>
                </c:pt>
                <c:pt idx="6">
                  <c:v>1.194</c:v>
                </c:pt>
                <c:pt idx="7">
                  <c:v>0.436</c:v>
                </c:pt>
                <c:pt idx="8">
                  <c:v>-0.108</c:v>
                </c:pt>
                <c:pt idx="9">
                  <c:v>-0.30299999999999999</c:v>
                </c:pt>
                <c:pt idx="10">
                  <c:v>-0.40600000000000003</c:v>
                </c:pt>
                <c:pt idx="11">
                  <c:v>-0.49399999999999999</c:v>
                </c:pt>
                <c:pt idx="12">
                  <c:v>-0.45600000000000002</c:v>
                </c:pt>
                <c:pt idx="13">
                  <c:v>-0.20799999999999999</c:v>
                </c:pt>
                <c:pt idx="14">
                  <c:v>-5.2999999999999999E-2</c:v>
                </c:pt>
                <c:pt idx="15">
                  <c:v>0.434</c:v>
                </c:pt>
                <c:pt idx="16">
                  <c:v>1.246</c:v>
                </c:pt>
                <c:pt idx="17">
                  <c:v>2.1949999999999998</c:v>
                </c:pt>
                <c:pt idx="18">
                  <c:v>3.3450000000000002</c:v>
                </c:pt>
                <c:pt idx="19">
                  <c:v>4.7460000000000004</c:v>
                </c:pt>
                <c:pt idx="20">
                  <c:v>4.7949999999999999</c:v>
                </c:pt>
                <c:pt idx="21">
                  <c:v>4.806</c:v>
                </c:pt>
                <c:pt idx="22">
                  <c:v>4.7850000000000001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58-4272-A0D7-6BE6D4A80F7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khal'!$I$3434:$I$3459</c:f>
              <c:numCache>
                <c:formatCode>General</c:formatCode>
                <c:ptCount val="26"/>
                <c:pt idx="2">
                  <c:v>0</c:v>
                </c:pt>
                <c:pt idx="3" formatCode="0.00">
                  <c:v>3</c:v>
                </c:pt>
                <c:pt idx="4" formatCode="0.00">
                  <c:v>6</c:v>
                </c:pt>
                <c:pt idx="5" formatCode="0.00">
                  <c:v>8</c:v>
                </c:pt>
                <c:pt idx="6" formatCode="0.00">
                  <c:v>13</c:v>
                </c:pt>
                <c:pt idx="7" formatCode="0.00">
                  <c:v>15</c:v>
                </c:pt>
                <c:pt idx="8" formatCode="0.00">
                  <c:v>17</c:v>
                </c:pt>
                <c:pt idx="9" formatCode="0.00">
                  <c:v>20</c:v>
                </c:pt>
                <c:pt idx="10" formatCode="0.00">
                  <c:v>23</c:v>
                </c:pt>
                <c:pt idx="11" formatCode="0.00">
                  <c:v>23.82</c:v>
                </c:pt>
                <c:pt idx="12" formatCode="0.00">
                  <c:v>25.5</c:v>
                </c:pt>
                <c:pt idx="13" formatCode="0.00">
                  <c:v>33</c:v>
                </c:pt>
                <c:pt idx="14" formatCode="0.00">
                  <c:v>40.5</c:v>
                </c:pt>
                <c:pt idx="15" formatCode="0.00">
                  <c:v>42.58</c:v>
                </c:pt>
                <c:pt idx="16" formatCode="0.00">
                  <c:v>45</c:v>
                </c:pt>
                <c:pt idx="17" formatCode="0.00">
                  <c:v>48</c:v>
                </c:pt>
                <c:pt idx="18" formatCode="0.00">
                  <c:v>50</c:v>
                </c:pt>
                <c:pt idx="19" formatCode="0.00">
                  <c:v>52</c:v>
                </c:pt>
                <c:pt idx="20" formatCode="0.00">
                  <c:v>53</c:v>
                </c:pt>
                <c:pt idx="21" formatCode="0.00">
                  <c:v>55</c:v>
                </c:pt>
                <c:pt idx="22" formatCode="0.00">
                  <c:v>60</c:v>
                </c:pt>
                <c:pt idx="23" formatCode="0.00">
                  <c:v>62</c:v>
                </c:pt>
              </c:numCache>
            </c:numRef>
          </c:xVal>
          <c:yVal>
            <c:numRef>
              <c:f>'Silna-Shir khal'!$J$3434:$J$3459</c:f>
              <c:numCache>
                <c:formatCode>General</c:formatCode>
                <c:ptCount val="26"/>
                <c:pt idx="2">
                  <c:v>0.14599999999999999</c:v>
                </c:pt>
                <c:pt idx="3" formatCode="0.00">
                  <c:v>1.1950000000000001</c:v>
                </c:pt>
                <c:pt idx="4" formatCode="0.00">
                  <c:v>2.6960000000000002</c:v>
                </c:pt>
                <c:pt idx="5" formatCode="0.00">
                  <c:v>3.9249999999999998</c:v>
                </c:pt>
                <c:pt idx="6" formatCode="0.00">
                  <c:v>3.895</c:v>
                </c:pt>
                <c:pt idx="7" formatCode="0.00">
                  <c:v>2.6949999999999998</c:v>
                </c:pt>
                <c:pt idx="8" formatCode="0.00">
                  <c:v>1.194</c:v>
                </c:pt>
                <c:pt idx="9" formatCode="0.00">
                  <c:v>0.436</c:v>
                </c:pt>
                <c:pt idx="10" formatCode="0.00">
                  <c:v>-0.108</c:v>
                </c:pt>
                <c:pt idx="11" formatCode="0.00">
                  <c:v>-0.2</c:v>
                </c:pt>
                <c:pt idx="12" formatCode="0.00">
                  <c:v>-1.04</c:v>
                </c:pt>
                <c:pt idx="13" formatCode="0.00">
                  <c:v>-1.04</c:v>
                </c:pt>
                <c:pt idx="14" formatCode="0.00">
                  <c:v>-1.04</c:v>
                </c:pt>
                <c:pt idx="15" formatCode="0.00">
                  <c:v>0</c:v>
                </c:pt>
                <c:pt idx="16" formatCode="0.00">
                  <c:v>0.434</c:v>
                </c:pt>
                <c:pt idx="17" formatCode="0.00">
                  <c:v>1.246</c:v>
                </c:pt>
                <c:pt idx="18" formatCode="0.00">
                  <c:v>2.1949999999999998</c:v>
                </c:pt>
                <c:pt idx="19" formatCode="0.00">
                  <c:v>3.3450000000000002</c:v>
                </c:pt>
                <c:pt idx="20" formatCode="0.00">
                  <c:v>4.7460000000000004</c:v>
                </c:pt>
                <c:pt idx="21" formatCode="0.00">
                  <c:v>4.7949999999999999</c:v>
                </c:pt>
                <c:pt idx="22" formatCode="0.00">
                  <c:v>4.806</c:v>
                </c:pt>
                <c:pt idx="23" formatCode="0.00">
                  <c:v>4.7850000000000001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58-4272-A0D7-6BE6D4A8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59712"/>
        <c:axId val="281465600"/>
      </c:scatterChart>
      <c:valAx>
        <c:axId val="2814597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465600"/>
        <c:crosses val="autoZero"/>
        <c:crossBetween val="midCat"/>
      </c:valAx>
      <c:valAx>
        <c:axId val="28146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4597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khal'!$B$3468:$B$3493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</c:numCache>
            </c:numRef>
          </c:xVal>
          <c:yVal>
            <c:numRef>
              <c:f>'Silna-Shir khal'!$C$3468:$C$3493</c:f>
              <c:numCache>
                <c:formatCode>0.000</c:formatCode>
                <c:ptCount val="26"/>
                <c:pt idx="0">
                  <c:v>3.8519999999999999</c:v>
                </c:pt>
                <c:pt idx="1">
                  <c:v>3.8279999999999998</c:v>
                </c:pt>
                <c:pt idx="2">
                  <c:v>2.4350000000000001</c:v>
                </c:pt>
                <c:pt idx="3">
                  <c:v>2.4359999999999999</c:v>
                </c:pt>
                <c:pt idx="4">
                  <c:v>2.2349999999999999</c:v>
                </c:pt>
                <c:pt idx="5">
                  <c:v>2.036</c:v>
                </c:pt>
                <c:pt idx="6">
                  <c:v>1.9350000000000001</c:v>
                </c:pt>
                <c:pt idx="7">
                  <c:v>0.436</c:v>
                </c:pt>
                <c:pt idx="8">
                  <c:v>1.0269999999999999</c:v>
                </c:pt>
                <c:pt idx="9">
                  <c:v>0.13500000000000001</c:v>
                </c:pt>
                <c:pt idx="10">
                  <c:v>0.23599999999999999</c:v>
                </c:pt>
                <c:pt idx="11">
                  <c:v>0.93</c:v>
                </c:pt>
                <c:pt idx="12">
                  <c:v>1.9350000000000001</c:v>
                </c:pt>
                <c:pt idx="13">
                  <c:v>2.9319999999999999</c:v>
                </c:pt>
                <c:pt idx="14">
                  <c:v>2.9860000000000002</c:v>
                </c:pt>
                <c:pt idx="15">
                  <c:v>3.0150000000000001</c:v>
                </c:pt>
                <c:pt idx="16">
                  <c:v>3.036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95-4724-9ABC-491578C80C2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khal'!$I$3468:$I$3493</c:f>
              <c:numCache>
                <c:formatCode>General</c:formatCode>
                <c:ptCount val="26"/>
                <c:pt idx="8" formatCode="0.00">
                  <c:v>0</c:v>
                </c:pt>
                <c:pt idx="9" formatCode="0.00">
                  <c:v>3</c:v>
                </c:pt>
                <c:pt idx="10" formatCode="0.00">
                  <c:v>5</c:v>
                </c:pt>
                <c:pt idx="11" formatCode="0.00">
                  <c:v>5.58</c:v>
                </c:pt>
                <c:pt idx="12" formatCode="0.00">
                  <c:v>12.5</c:v>
                </c:pt>
                <c:pt idx="13" formatCode="0.00">
                  <c:v>20</c:v>
                </c:pt>
                <c:pt idx="14" formatCode="0.00">
                  <c:v>27.5</c:v>
                </c:pt>
                <c:pt idx="15" formatCode="0.00">
                  <c:v>35.54</c:v>
                </c:pt>
                <c:pt idx="16" formatCode="0.00">
                  <c:v>40</c:v>
                </c:pt>
              </c:numCache>
            </c:numRef>
          </c:xVal>
          <c:yVal>
            <c:numRef>
              <c:f>'Silna-Shir khal'!$J$3468:$J$3493</c:f>
              <c:numCache>
                <c:formatCode>General</c:formatCode>
                <c:ptCount val="26"/>
                <c:pt idx="8" formatCode="0.00">
                  <c:v>3.8519999999999999</c:v>
                </c:pt>
                <c:pt idx="9" formatCode="0.00">
                  <c:v>3.8279999999999998</c:v>
                </c:pt>
                <c:pt idx="10" formatCode="0.00">
                  <c:v>2.4350000000000001</c:v>
                </c:pt>
                <c:pt idx="11" formatCode="0.00">
                  <c:v>2.44</c:v>
                </c:pt>
                <c:pt idx="12" formatCode="0.00">
                  <c:v>-1.02</c:v>
                </c:pt>
                <c:pt idx="13" formatCode="0.00">
                  <c:v>-1.02</c:v>
                </c:pt>
                <c:pt idx="14" formatCode="0.00">
                  <c:v>-1.02</c:v>
                </c:pt>
                <c:pt idx="15" formatCode="0.00">
                  <c:v>3</c:v>
                </c:pt>
                <c:pt idx="16" formatCode="0.00">
                  <c:v>3.036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95-4724-9ABC-491578C8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11424"/>
        <c:axId val="281512960"/>
      </c:scatterChart>
      <c:valAx>
        <c:axId val="2815114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512960"/>
        <c:crosses val="autoZero"/>
        <c:crossBetween val="midCat"/>
      </c:valAx>
      <c:valAx>
        <c:axId val="281512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5114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(Data)'!$B$3:$B$16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'Silna-Shir khal (Data)'!$C$3:$C$16</c:f>
              <c:numCache>
                <c:formatCode>0.000</c:formatCode>
                <c:ptCount val="14"/>
                <c:pt idx="0">
                  <c:v>2.2679999999999998</c:v>
                </c:pt>
                <c:pt idx="1">
                  <c:v>2.2589999999999999</c:v>
                </c:pt>
                <c:pt idx="2">
                  <c:v>2.2480000000000002</c:v>
                </c:pt>
                <c:pt idx="3">
                  <c:v>1.069</c:v>
                </c:pt>
                <c:pt idx="4">
                  <c:v>0.19400000000000001</c:v>
                </c:pt>
                <c:pt idx="5">
                  <c:v>-0.40500000000000003</c:v>
                </c:pt>
                <c:pt idx="6">
                  <c:v>-0.50700000000000001</c:v>
                </c:pt>
                <c:pt idx="7">
                  <c:v>-0.40200000000000002</c:v>
                </c:pt>
                <c:pt idx="8">
                  <c:v>0.19800000000000001</c:v>
                </c:pt>
                <c:pt idx="9">
                  <c:v>1.1100000000000001</c:v>
                </c:pt>
                <c:pt idx="10">
                  <c:v>2.1930000000000001</c:v>
                </c:pt>
                <c:pt idx="11">
                  <c:v>2.1850000000000001</c:v>
                </c:pt>
                <c:pt idx="12">
                  <c:v>2.17</c:v>
                </c:pt>
                <c:pt idx="13">
                  <c:v>2.1640000000000001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(Data)'!$I$3:$I$16</c:f>
            </c:numRef>
          </c:xVal>
          <c:yVal>
            <c:numRef>
              <c:f>'Silna-Shir khal (Data)'!$J$3:$J$16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25408"/>
        <c:axId val="261431296"/>
      </c:scatterChart>
      <c:valAx>
        <c:axId val="2614254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431296"/>
        <c:crosses val="autoZero"/>
        <c:crossBetween val="midCat"/>
      </c:valAx>
      <c:valAx>
        <c:axId val="26143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4254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(Data)'!$B$19:$B$31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'Silna-Shir khal (Data)'!$C$19:$C$31</c:f>
              <c:numCache>
                <c:formatCode>0.000</c:formatCode>
                <c:ptCount val="13"/>
                <c:pt idx="0">
                  <c:v>2.62</c:v>
                </c:pt>
                <c:pt idx="1">
                  <c:v>2.605</c:v>
                </c:pt>
                <c:pt idx="2">
                  <c:v>2.5910000000000002</c:v>
                </c:pt>
                <c:pt idx="3">
                  <c:v>1.268</c:v>
                </c:pt>
                <c:pt idx="4">
                  <c:v>0.498</c:v>
                </c:pt>
                <c:pt idx="5">
                  <c:v>5.0000000000000001E-3</c:v>
                </c:pt>
                <c:pt idx="6">
                  <c:v>-0.105</c:v>
                </c:pt>
                <c:pt idx="7">
                  <c:v>-1E-3</c:v>
                </c:pt>
                <c:pt idx="8">
                  <c:v>0.19800000000000001</c:v>
                </c:pt>
                <c:pt idx="9">
                  <c:v>0.39</c:v>
                </c:pt>
                <c:pt idx="10">
                  <c:v>0.39400000000000002</c:v>
                </c:pt>
                <c:pt idx="11">
                  <c:v>0.68</c:v>
                </c:pt>
                <c:pt idx="12">
                  <c:v>0.66900000000000004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(Data)'!$I$20:$I$31</c:f>
            </c:numRef>
          </c:xVal>
          <c:yVal>
            <c:numRef>
              <c:f>'Silna-Shir khal (Data)'!$J$20:$J$31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60736"/>
        <c:axId val="261462272"/>
      </c:scatterChart>
      <c:valAx>
        <c:axId val="2614607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462272"/>
        <c:crosses val="autoZero"/>
        <c:crossBetween val="midCat"/>
      </c:valAx>
      <c:valAx>
        <c:axId val="261462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460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(Data)'!$B$34:$B$46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'Silna-Shir khal (Data)'!$C$34:$C$46</c:f>
              <c:numCache>
                <c:formatCode>0.000</c:formatCode>
                <c:ptCount val="13"/>
                <c:pt idx="0">
                  <c:v>0.79500000000000004</c:v>
                </c:pt>
                <c:pt idx="1">
                  <c:v>0.78400000000000003</c:v>
                </c:pt>
                <c:pt idx="2">
                  <c:v>0.76800000000000002</c:v>
                </c:pt>
                <c:pt idx="3">
                  <c:v>0.45400000000000001</c:v>
                </c:pt>
                <c:pt idx="4">
                  <c:v>0.29799999999999999</c:v>
                </c:pt>
                <c:pt idx="5">
                  <c:v>0.10199999999999999</c:v>
                </c:pt>
                <c:pt idx="6">
                  <c:v>-2E-3</c:v>
                </c:pt>
                <c:pt idx="7">
                  <c:v>0.104</c:v>
                </c:pt>
                <c:pt idx="8">
                  <c:v>0.214</c:v>
                </c:pt>
                <c:pt idx="9">
                  <c:v>0.30199999999999999</c:v>
                </c:pt>
                <c:pt idx="10">
                  <c:v>0.39400000000000002</c:v>
                </c:pt>
                <c:pt idx="11">
                  <c:v>0.38</c:v>
                </c:pt>
                <c:pt idx="12">
                  <c:v>0.371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(Data)'!$I$34:$I$46</c:f>
            </c:numRef>
          </c:xVal>
          <c:yVal>
            <c:numRef>
              <c:f>'Silna-Shir khal (Data)'!$J$34:$J$46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79424"/>
        <c:axId val="282657536"/>
      </c:scatterChart>
      <c:valAx>
        <c:axId val="2614794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657536"/>
        <c:crosses val="autoZero"/>
        <c:crossBetween val="midCat"/>
      </c:valAx>
      <c:valAx>
        <c:axId val="28265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4794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(Data)'!$B$49:$B$62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'Silna-Shir khal (Data)'!$C$49:$C$62</c:f>
              <c:numCache>
                <c:formatCode>0.000</c:formatCode>
                <c:ptCount val="14"/>
                <c:pt idx="0">
                  <c:v>1.27</c:v>
                </c:pt>
                <c:pt idx="1">
                  <c:v>1.2829999999999999</c:v>
                </c:pt>
                <c:pt idx="2">
                  <c:v>1.29</c:v>
                </c:pt>
                <c:pt idx="3">
                  <c:v>0.56799999999999995</c:v>
                </c:pt>
                <c:pt idx="4">
                  <c:v>0.28699999999999998</c:v>
                </c:pt>
                <c:pt idx="5">
                  <c:v>-0.01</c:v>
                </c:pt>
                <c:pt idx="6">
                  <c:v>-0.124</c:v>
                </c:pt>
                <c:pt idx="7">
                  <c:v>-1.7999999999999999E-2</c:v>
                </c:pt>
                <c:pt idx="8">
                  <c:v>0.25900000000000001</c:v>
                </c:pt>
                <c:pt idx="9">
                  <c:v>0.68600000000000005</c:v>
                </c:pt>
                <c:pt idx="10">
                  <c:v>1.202</c:v>
                </c:pt>
                <c:pt idx="11">
                  <c:v>1.198</c:v>
                </c:pt>
                <c:pt idx="12">
                  <c:v>1.1859999999999999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(Data)'!$I$49:$I$62</c:f>
            </c:numRef>
          </c:xVal>
          <c:yVal>
            <c:numRef>
              <c:f>'Silna-Shir khal (Data)'!$J$49:$J$62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695168"/>
        <c:axId val="282696704"/>
      </c:scatterChart>
      <c:valAx>
        <c:axId val="2826951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696704"/>
        <c:crosses val="autoZero"/>
        <c:crossBetween val="midCat"/>
      </c:valAx>
      <c:valAx>
        <c:axId val="28269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695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(Data)'!$B$64:$B$77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'Silna-Shir khal (Data)'!$C$64:$C$77</c:f>
              <c:numCache>
                <c:formatCode>0.000</c:formatCode>
                <c:ptCount val="14"/>
                <c:pt idx="0">
                  <c:v>1.1930000000000001</c:v>
                </c:pt>
                <c:pt idx="1">
                  <c:v>1.181</c:v>
                </c:pt>
                <c:pt idx="2">
                  <c:v>1.159</c:v>
                </c:pt>
                <c:pt idx="3">
                  <c:v>0.54200000000000004</c:v>
                </c:pt>
                <c:pt idx="4">
                  <c:v>0.183</c:v>
                </c:pt>
                <c:pt idx="5">
                  <c:v>-9.8000000000000004E-2</c:v>
                </c:pt>
                <c:pt idx="6">
                  <c:v>-0.20699999999999999</c:v>
                </c:pt>
                <c:pt idx="7">
                  <c:v>-0.10199999999999999</c:v>
                </c:pt>
                <c:pt idx="8">
                  <c:v>0.19700000000000001</c:v>
                </c:pt>
                <c:pt idx="9">
                  <c:v>0.59199999999999997</c:v>
                </c:pt>
                <c:pt idx="10">
                  <c:v>1.242</c:v>
                </c:pt>
                <c:pt idx="11">
                  <c:v>1.2370000000000001</c:v>
                </c:pt>
                <c:pt idx="12">
                  <c:v>1.2290000000000001</c:v>
                </c:pt>
                <c:pt idx="13">
                  <c:v>1.2230000000000001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(Data)'!$I$65:$I$77</c:f>
            </c:numRef>
          </c:xVal>
          <c:yVal>
            <c:numRef>
              <c:f>'Silna-Shir khal (Data)'!$J$65:$J$77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18208"/>
        <c:axId val="282719744"/>
      </c:scatterChart>
      <c:valAx>
        <c:axId val="2827182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719744"/>
        <c:crosses val="autoZero"/>
        <c:crossBetween val="midCat"/>
      </c:valAx>
      <c:valAx>
        <c:axId val="28271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7182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(Data)'!$B$80:$B$93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15.5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'Silna-Shir khal (Data)'!$C$80:$C$93</c:f>
              <c:numCache>
                <c:formatCode>0.000</c:formatCode>
                <c:ptCount val="14"/>
                <c:pt idx="0">
                  <c:v>1.3879999999999999</c:v>
                </c:pt>
                <c:pt idx="1">
                  <c:v>1.3720000000000001</c:v>
                </c:pt>
                <c:pt idx="2">
                  <c:v>1.367</c:v>
                </c:pt>
                <c:pt idx="3">
                  <c:v>0.56100000000000005</c:v>
                </c:pt>
                <c:pt idx="4">
                  <c:v>0.05</c:v>
                </c:pt>
                <c:pt idx="5">
                  <c:v>-0.318</c:v>
                </c:pt>
                <c:pt idx="6">
                  <c:v>-0.42299999999999999</c:v>
                </c:pt>
                <c:pt idx="7">
                  <c:v>-0.317</c:v>
                </c:pt>
                <c:pt idx="8">
                  <c:v>4.2000000000000003E-2</c:v>
                </c:pt>
                <c:pt idx="9">
                  <c:v>0.59299999999999997</c:v>
                </c:pt>
                <c:pt idx="10">
                  <c:v>1.456</c:v>
                </c:pt>
                <c:pt idx="11">
                  <c:v>1.4370000000000001</c:v>
                </c:pt>
                <c:pt idx="12">
                  <c:v>1.4319999999999999</c:v>
                </c:pt>
                <c:pt idx="13">
                  <c:v>1.42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(Data)'!$I$80:$I$93</c:f>
            </c:numRef>
          </c:xVal>
          <c:yVal>
            <c:numRef>
              <c:f>'Silna-Shir khal (Data)'!$J$80:$J$93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08640"/>
        <c:axId val="283410432"/>
      </c:scatterChart>
      <c:valAx>
        <c:axId val="283408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410432"/>
        <c:crosses val="autoZero"/>
        <c:crossBetween val="midCat"/>
      </c:valAx>
      <c:valAx>
        <c:axId val="28341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408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khal'!$B$200:$B$221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</c:numCache>
            </c:numRef>
          </c:xVal>
          <c:yVal>
            <c:numRef>
              <c:f>'Silna-Shir khal'!$C$200:$C$221</c:f>
              <c:numCache>
                <c:formatCode>0.000</c:formatCode>
                <c:ptCount val="22"/>
                <c:pt idx="0">
                  <c:v>0.94199999999999995</c:v>
                </c:pt>
                <c:pt idx="1">
                  <c:v>0.93500000000000005</c:v>
                </c:pt>
                <c:pt idx="2">
                  <c:v>0.92100000000000004</c:v>
                </c:pt>
                <c:pt idx="3">
                  <c:v>0.29299999999999998</c:v>
                </c:pt>
                <c:pt idx="4">
                  <c:v>-5.5E-2</c:v>
                </c:pt>
                <c:pt idx="5">
                  <c:v>-0.254</c:v>
                </c:pt>
                <c:pt idx="6">
                  <c:v>-0.35499999999999998</c:v>
                </c:pt>
                <c:pt idx="7">
                  <c:v>-0.249</c:v>
                </c:pt>
                <c:pt idx="8">
                  <c:v>-4.5999999999999999E-2</c:v>
                </c:pt>
                <c:pt idx="9">
                  <c:v>0.25700000000000001</c:v>
                </c:pt>
                <c:pt idx="10">
                  <c:v>0.89</c:v>
                </c:pt>
                <c:pt idx="11">
                  <c:v>0.879</c:v>
                </c:pt>
                <c:pt idx="12">
                  <c:v>0.875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khal'!$I$200:$I$221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12.5</c:v>
                </c:pt>
                <c:pt idx="11">
                  <c:v>14.074999999999999</c:v>
                </c:pt>
                <c:pt idx="12">
                  <c:v>15.574999999999999</c:v>
                </c:pt>
                <c:pt idx="13">
                  <c:v>17.074999999999999</c:v>
                </c:pt>
                <c:pt idx="14">
                  <c:v>18.349999999999998</c:v>
                </c:pt>
                <c:pt idx="15">
                  <c:v>21</c:v>
                </c:pt>
                <c:pt idx="16">
                  <c:v>22</c:v>
                </c:pt>
                <c:pt idx="17">
                  <c:v>27</c:v>
                </c:pt>
                <c:pt idx="18">
                  <c:v>32</c:v>
                </c:pt>
              </c:numCache>
            </c:numRef>
          </c:xVal>
          <c:yVal>
            <c:numRef>
              <c:f>'Silna-Shir khal'!$J$200:$J$221</c:f>
              <c:numCache>
                <c:formatCode>0.00</c:formatCode>
                <c:ptCount val="22"/>
                <c:pt idx="6" formatCode="0.000">
                  <c:v>0.94199999999999995</c:v>
                </c:pt>
                <c:pt idx="7" formatCode="0.000">
                  <c:v>0.93500000000000005</c:v>
                </c:pt>
                <c:pt idx="8" formatCode="0.000">
                  <c:v>0.92100000000000004</c:v>
                </c:pt>
                <c:pt idx="9" formatCode="0.000">
                  <c:v>0.29299999999999998</c:v>
                </c:pt>
                <c:pt idx="10" formatCode="0.000">
                  <c:v>0.05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-1</c:v>
                </c:pt>
                <c:pt idx="14" formatCode="0.000">
                  <c:v>-0.15</c:v>
                </c:pt>
                <c:pt idx="15" formatCode="0.000">
                  <c:v>0.25700000000000001</c:v>
                </c:pt>
                <c:pt idx="16" formatCode="0.000">
                  <c:v>0.89</c:v>
                </c:pt>
                <c:pt idx="17" formatCode="0.000">
                  <c:v>0.879</c:v>
                </c:pt>
                <c:pt idx="18" formatCode="0.000">
                  <c:v>0.875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95584"/>
        <c:axId val="264997120"/>
      </c:scatterChart>
      <c:valAx>
        <c:axId val="264995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997120"/>
        <c:crosses val="autoZero"/>
        <c:crossBetween val="midCat"/>
      </c:valAx>
      <c:valAx>
        <c:axId val="264997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995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(Data)'!$B$96:$B$110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27</c:v>
                </c:pt>
                <c:pt idx="14">
                  <c:v>32</c:v>
                </c:pt>
              </c:numCache>
            </c:numRef>
          </c:xVal>
          <c:yVal>
            <c:numRef>
              <c:f>'Silna-Shir khal (Data)'!$C$96:$C$110</c:f>
              <c:numCache>
                <c:formatCode>0.000</c:formatCode>
                <c:ptCount val="15"/>
                <c:pt idx="0">
                  <c:v>1.91</c:v>
                </c:pt>
                <c:pt idx="1">
                  <c:v>1.905</c:v>
                </c:pt>
                <c:pt idx="2">
                  <c:v>1.8839999999999999</c:v>
                </c:pt>
                <c:pt idx="3">
                  <c:v>1.804</c:v>
                </c:pt>
                <c:pt idx="4">
                  <c:v>0.13500000000000001</c:v>
                </c:pt>
                <c:pt idx="5">
                  <c:v>-0.34</c:v>
                </c:pt>
                <c:pt idx="6">
                  <c:v>-0.44</c:v>
                </c:pt>
                <c:pt idx="7">
                  <c:v>-0.33600000000000002</c:v>
                </c:pt>
                <c:pt idx="8">
                  <c:v>0.111</c:v>
                </c:pt>
                <c:pt idx="9">
                  <c:v>0.88600000000000001</c:v>
                </c:pt>
                <c:pt idx="10">
                  <c:v>2.0470000000000002</c:v>
                </c:pt>
                <c:pt idx="11">
                  <c:v>2.0379999999999998</c:v>
                </c:pt>
                <c:pt idx="12">
                  <c:v>1.0760000000000001</c:v>
                </c:pt>
                <c:pt idx="13">
                  <c:v>1.07</c:v>
                </c:pt>
                <c:pt idx="14">
                  <c:v>1.0649999999999999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(Data)'!$I$97:$I$110</c:f>
            </c:numRef>
          </c:xVal>
          <c:yVal>
            <c:numRef>
              <c:f>'Silna-Shir khal (Data)'!$J$97:$J$110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39872"/>
        <c:axId val="283441408"/>
      </c:scatterChart>
      <c:valAx>
        <c:axId val="283439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441408"/>
        <c:crosses val="autoZero"/>
        <c:crossBetween val="midCat"/>
      </c:valAx>
      <c:valAx>
        <c:axId val="28344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439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(Data)'!$B$113:$B$126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</c:numCache>
            </c:numRef>
          </c:xVal>
          <c:yVal>
            <c:numRef>
              <c:f>'Silna-Shir khal (Data)'!$C$113:$C$126</c:f>
              <c:numCache>
                <c:formatCode>0.000</c:formatCode>
                <c:ptCount val="14"/>
                <c:pt idx="0">
                  <c:v>0.94199999999999995</c:v>
                </c:pt>
                <c:pt idx="1">
                  <c:v>0.93500000000000005</c:v>
                </c:pt>
                <c:pt idx="2">
                  <c:v>0.92100000000000004</c:v>
                </c:pt>
                <c:pt idx="3">
                  <c:v>0.29299999999999998</c:v>
                </c:pt>
                <c:pt idx="4">
                  <c:v>-5.5E-2</c:v>
                </c:pt>
                <c:pt idx="5">
                  <c:v>-0.254</c:v>
                </c:pt>
                <c:pt idx="6">
                  <c:v>-0.35499999999999998</c:v>
                </c:pt>
                <c:pt idx="7">
                  <c:v>-0.249</c:v>
                </c:pt>
                <c:pt idx="8">
                  <c:v>-4.5999999999999999E-2</c:v>
                </c:pt>
                <c:pt idx="9">
                  <c:v>0.25700000000000001</c:v>
                </c:pt>
                <c:pt idx="10">
                  <c:v>0.89</c:v>
                </c:pt>
                <c:pt idx="11">
                  <c:v>0.879</c:v>
                </c:pt>
                <c:pt idx="12">
                  <c:v>0.875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(Data)'!$I$113:$I$126</c:f>
            </c:numRef>
          </c:xVal>
          <c:yVal>
            <c:numRef>
              <c:f>'Silna-Shir khal (Data)'!$J$113:$J$126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48672"/>
        <c:axId val="283562752"/>
      </c:scatterChart>
      <c:valAx>
        <c:axId val="2835486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562752"/>
        <c:crosses val="autoZero"/>
        <c:crossBetween val="midCat"/>
      </c:valAx>
      <c:valAx>
        <c:axId val="283562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548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(Data)'!$B$130:$B$142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15.5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'Silna-Shir khal (Data)'!$C$130:$C$142</c:f>
              <c:numCache>
                <c:formatCode>0.000</c:formatCode>
                <c:ptCount val="13"/>
                <c:pt idx="0">
                  <c:v>0.94</c:v>
                </c:pt>
                <c:pt idx="1">
                  <c:v>0.92100000000000004</c:v>
                </c:pt>
                <c:pt idx="2">
                  <c:v>0.90900000000000003</c:v>
                </c:pt>
                <c:pt idx="3">
                  <c:v>0.42499999999999999</c:v>
                </c:pt>
                <c:pt idx="4">
                  <c:v>0.111</c:v>
                </c:pt>
                <c:pt idx="5">
                  <c:v>-0.10299999999999999</c:v>
                </c:pt>
                <c:pt idx="6">
                  <c:v>-0.20899999999999999</c:v>
                </c:pt>
                <c:pt idx="7">
                  <c:v>-0.104</c:v>
                </c:pt>
                <c:pt idx="8">
                  <c:v>0.11600000000000001</c:v>
                </c:pt>
                <c:pt idx="9">
                  <c:v>0.441</c:v>
                </c:pt>
                <c:pt idx="10">
                  <c:v>0.85499999999999998</c:v>
                </c:pt>
                <c:pt idx="11">
                  <c:v>0.84599999999999997</c:v>
                </c:pt>
                <c:pt idx="12">
                  <c:v>0.83399999999999996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(Data)'!$I$130:$I$142</c:f>
            </c:numRef>
          </c:xVal>
          <c:yVal>
            <c:numRef>
              <c:f>'Silna-Shir khal (Data)'!$J$130:$J$142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96288"/>
        <c:axId val="283597824"/>
      </c:scatterChart>
      <c:valAx>
        <c:axId val="2835962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597824"/>
        <c:crosses val="autoZero"/>
        <c:crossBetween val="midCat"/>
      </c:valAx>
      <c:valAx>
        <c:axId val="283597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5962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(Data)'!$B$146:$B$158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'Silna-Shir khal (Data)'!$C$146:$C$158</c:f>
              <c:numCache>
                <c:formatCode>0.000</c:formatCode>
                <c:ptCount val="13"/>
                <c:pt idx="0">
                  <c:v>0.90900000000000003</c:v>
                </c:pt>
                <c:pt idx="1">
                  <c:v>0.90400000000000003</c:v>
                </c:pt>
                <c:pt idx="2">
                  <c:v>0.89100000000000001</c:v>
                </c:pt>
                <c:pt idx="3">
                  <c:v>0.51</c:v>
                </c:pt>
                <c:pt idx="4">
                  <c:v>0.221</c:v>
                </c:pt>
                <c:pt idx="5">
                  <c:v>2.1000000000000001E-2</c:v>
                </c:pt>
                <c:pt idx="6">
                  <c:v>-7.0999999999999994E-2</c:v>
                </c:pt>
                <c:pt idx="7">
                  <c:v>0.03</c:v>
                </c:pt>
                <c:pt idx="8">
                  <c:v>0.214</c:v>
                </c:pt>
                <c:pt idx="9">
                  <c:v>0.46600000000000003</c:v>
                </c:pt>
                <c:pt idx="10">
                  <c:v>0.81100000000000005</c:v>
                </c:pt>
                <c:pt idx="11">
                  <c:v>0.8</c:v>
                </c:pt>
                <c:pt idx="12">
                  <c:v>0.79400000000000004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(Data)'!$I$146:$I$158</c:f>
            </c:numRef>
          </c:xVal>
          <c:yVal>
            <c:numRef>
              <c:f>'Silna-Shir khal (Data)'!$J$146:$J$158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31616"/>
        <c:axId val="283633152"/>
      </c:scatterChart>
      <c:valAx>
        <c:axId val="2836316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633152"/>
        <c:crosses val="autoZero"/>
        <c:crossBetween val="midCat"/>
      </c:valAx>
      <c:valAx>
        <c:axId val="28363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6316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(Data)'!$B$162:$B$174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'Silna-Shir khal (Data)'!$C$162:$C$174</c:f>
              <c:numCache>
                <c:formatCode>0.000</c:formatCode>
                <c:ptCount val="13"/>
                <c:pt idx="0">
                  <c:v>0.81</c:v>
                </c:pt>
                <c:pt idx="1">
                  <c:v>0.8</c:v>
                </c:pt>
                <c:pt idx="2">
                  <c:v>0.79500000000000004</c:v>
                </c:pt>
                <c:pt idx="3">
                  <c:v>0.49</c:v>
                </c:pt>
                <c:pt idx="4">
                  <c:v>0.29399999999999998</c:v>
                </c:pt>
                <c:pt idx="5">
                  <c:v>0.111</c:v>
                </c:pt>
                <c:pt idx="6">
                  <c:v>8.9999999999999993E-3</c:v>
                </c:pt>
                <c:pt idx="7">
                  <c:v>0.114</c:v>
                </c:pt>
                <c:pt idx="8">
                  <c:v>0.23</c:v>
                </c:pt>
                <c:pt idx="9">
                  <c:v>0.41599999999999998</c:v>
                </c:pt>
                <c:pt idx="10">
                  <c:v>0.71099999999999997</c:v>
                </c:pt>
                <c:pt idx="11">
                  <c:v>0.69699999999999995</c:v>
                </c:pt>
                <c:pt idx="12">
                  <c:v>0.68500000000000005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(Data)'!$I$162:$I$174</c:f>
            </c:numRef>
          </c:xVal>
          <c:yVal>
            <c:numRef>
              <c:f>'Silna-Shir khal (Data)'!$J$162:$J$174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19936"/>
        <c:axId val="283729920"/>
      </c:scatterChart>
      <c:valAx>
        <c:axId val="2837199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729920"/>
        <c:crosses val="autoZero"/>
        <c:crossBetween val="midCat"/>
      </c:valAx>
      <c:valAx>
        <c:axId val="28372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7199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(Data)'!$B$178:$B$191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'Silna-Shir khal (Data)'!$C$178:$C$191</c:f>
              <c:numCache>
                <c:formatCode>0.000</c:formatCode>
                <c:ptCount val="14"/>
                <c:pt idx="0">
                  <c:v>1.155</c:v>
                </c:pt>
                <c:pt idx="1">
                  <c:v>1.1399999999999999</c:v>
                </c:pt>
                <c:pt idx="2">
                  <c:v>1.127</c:v>
                </c:pt>
                <c:pt idx="3">
                  <c:v>0.58799999999999997</c:v>
                </c:pt>
                <c:pt idx="4">
                  <c:v>0.35099999999999998</c:v>
                </c:pt>
                <c:pt idx="5">
                  <c:v>0.16400000000000001</c:v>
                </c:pt>
                <c:pt idx="6">
                  <c:v>5.6000000000000001E-2</c:v>
                </c:pt>
                <c:pt idx="7">
                  <c:v>0.16200000000000001</c:v>
                </c:pt>
                <c:pt idx="8">
                  <c:v>0.34</c:v>
                </c:pt>
                <c:pt idx="9">
                  <c:v>0.61599999999999999</c:v>
                </c:pt>
                <c:pt idx="10">
                  <c:v>1.05</c:v>
                </c:pt>
                <c:pt idx="11">
                  <c:v>1.0349999999999999</c:v>
                </c:pt>
                <c:pt idx="12">
                  <c:v>1.026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(Data)'!$I$179:$I$191</c:f>
            </c:numRef>
          </c:xVal>
          <c:yVal>
            <c:numRef>
              <c:f>'Silna-Shir khal (Data)'!$J$179:$J$191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63456"/>
        <c:axId val="283764992"/>
      </c:scatterChart>
      <c:valAx>
        <c:axId val="2837634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764992"/>
        <c:crosses val="autoZero"/>
        <c:crossBetween val="midCat"/>
      </c:valAx>
      <c:valAx>
        <c:axId val="283764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7634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(Data)'!$B$193:$B$208</c:f>
              <c:numCache>
                <c:formatCode>0.00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'Silna-Shir khal (Data)'!$C$193:$C$208</c:f>
              <c:numCache>
                <c:formatCode>0.000</c:formatCode>
                <c:ptCount val="16"/>
                <c:pt idx="0">
                  <c:v>0.93600000000000005</c:v>
                </c:pt>
                <c:pt idx="1">
                  <c:v>0.92400000000000004</c:v>
                </c:pt>
                <c:pt idx="2">
                  <c:v>1.7509999999999999</c:v>
                </c:pt>
                <c:pt idx="3">
                  <c:v>1.74</c:v>
                </c:pt>
                <c:pt idx="4">
                  <c:v>0.91</c:v>
                </c:pt>
                <c:pt idx="5">
                  <c:v>0.56100000000000005</c:v>
                </c:pt>
                <c:pt idx="6">
                  <c:v>0.33400000000000002</c:v>
                </c:pt>
                <c:pt idx="7">
                  <c:v>0.126</c:v>
                </c:pt>
                <c:pt idx="8">
                  <c:v>0.33</c:v>
                </c:pt>
                <c:pt idx="9">
                  <c:v>0.64900000000000002</c:v>
                </c:pt>
                <c:pt idx="10">
                  <c:v>1.0509999999999999</c:v>
                </c:pt>
                <c:pt idx="11">
                  <c:v>1.9159999999999999</c:v>
                </c:pt>
                <c:pt idx="12">
                  <c:v>1.905</c:v>
                </c:pt>
                <c:pt idx="13">
                  <c:v>1.8939999999999999</c:v>
                </c:pt>
                <c:pt idx="14">
                  <c:v>0.88800000000000001</c:v>
                </c:pt>
                <c:pt idx="15">
                  <c:v>0.88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(Data)'!$I$193:$I$208</c:f>
            </c:numRef>
          </c:xVal>
          <c:yVal>
            <c:numRef>
              <c:f>'Silna-Shir khal (Data)'!$J$193:$J$208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90336"/>
        <c:axId val="283804416"/>
      </c:scatterChart>
      <c:valAx>
        <c:axId val="2837903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804416"/>
        <c:crosses val="autoZero"/>
        <c:crossBetween val="midCat"/>
      </c:valAx>
      <c:valAx>
        <c:axId val="28380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7903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(Data)'!$B$211:$B$224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'Silna-Shir khal (Data)'!$C$211:$C$224</c:f>
              <c:numCache>
                <c:formatCode>0.000</c:formatCode>
                <c:ptCount val="14"/>
                <c:pt idx="0">
                  <c:v>1.236</c:v>
                </c:pt>
                <c:pt idx="1">
                  <c:v>1.2270000000000001</c:v>
                </c:pt>
                <c:pt idx="2">
                  <c:v>1.216</c:v>
                </c:pt>
                <c:pt idx="3">
                  <c:v>0.75</c:v>
                </c:pt>
                <c:pt idx="4">
                  <c:v>0.45800000000000002</c:v>
                </c:pt>
                <c:pt idx="5">
                  <c:v>0.24099999999999999</c:v>
                </c:pt>
                <c:pt idx="6">
                  <c:v>0.13600000000000001</c:v>
                </c:pt>
                <c:pt idx="7">
                  <c:v>0.24299999999999999</c:v>
                </c:pt>
                <c:pt idx="8">
                  <c:v>0.45</c:v>
                </c:pt>
                <c:pt idx="9">
                  <c:v>0.72699999999999998</c:v>
                </c:pt>
                <c:pt idx="10">
                  <c:v>1.026</c:v>
                </c:pt>
                <c:pt idx="11">
                  <c:v>1.0209999999999999</c:v>
                </c:pt>
                <c:pt idx="12">
                  <c:v>1.01</c:v>
                </c:pt>
                <c:pt idx="13">
                  <c:v>1.0049999999999999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(Data)'!$I$211:$I$224</c:f>
            </c:numRef>
          </c:xVal>
          <c:yVal>
            <c:numRef>
              <c:f>'Silna-Shir khal (Data)'!$J$211:$J$224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837952"/>
        <c:axId val="283839488"/>
      </c:scatterChart>
      <c:valAx>
        <c:axId val="2838379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839488"/>
        <c:crosses val="autoZero"/>
        <c:crossBetween val="midCat"/>
      </c:valAx>
      <c:valAx>
        <c:axId val="28383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837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(Data)'!$B$227:$B$240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'Silna-Shir khal (Data)'!$C$227:$C$240</c:f>
              <c:numCache>
                <c:formatCode>0.000</c:formatCode>
                <c:ptCount val="14"/>
                <c:pt idx="0">
                  <c:v>0.95399999999999996</c:v>
                </c:pt>
                <c:pt idx="1">
                  <c:v>0.94599999999999995</c:v>
                </c:pt>
                <c:pt idx="2">
                  <c:v>0.94099999999999995</c:v>
                </c:pt>
                <c:pt idx="3">
                  <c:v>0.69299999999999995</c:v>
                </c:pt>
                <c:pt idx="4">
                  <c:v>0.46</c:v>
                </c:pt>
                <c:pt idx="5">
                  <c:v>0.27700000000000002</c:v>
                </c:pt>
                <c:pt idx="6">
                  <c:v>0.17199999999999999</c:v>
                </c:pt>
                <c:pt idx="7">
                  <c:v>0.27500000000000002</c:v>
                </c:pt>
                <c:pt idx="8">
                  <c:v>0.50600000000000001</c:v>
                </c:pt>
                <c:pt idx="9">
                  <c:v>0.63600000000000001</c:v>
                </c:pt>
                <c:pt idx="10">
                  <c:v>0.92100000000000004</c:v>
                </c:pt>
                <c:pt idx="11">
                  <c:v>0.91300000000000003</c:v>
                </c:pt>
                <c:pt idx="12">
                  <c:v>0.89300000000000002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(Data)'!$I$227:$I$240</c:f>
            </c:numRef>
          </c:xVal>
          <c:yVal>
            <c:numRef>
              <c:f>'Silna-Shir khal (Data)'!$J$227:$J$240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885952"/>
        <c:axId val="283887488"/>
      </c:scatterChart>
      <c:valAx>
        <c:axId val="2838859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887488"/>
        <c:crosses val="autoZero"/>
        <c:crossBetween val="midCat"/>
      </c:valAx>
      <c:valAx>
        <c:axId val="28388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885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(Data)'!$B$242:$B$256</c:f>
              <c:numCache>
                <c:formatCode>0.00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'Silna-Shir khal (Data)'!$C$242:$C$256</c:f>
              <c:numCache>
                <c:formatCode>0.000</c:formatCode>
                <c:ptCount val="15"/>
                <c:pt idx="0">
                  <c:v>0.83299999999999996</c:v>
                </c:pt>
                <c:pt idx="1">
                  <c:v>0.84</c:v>
                </c:pt>
                <c:pt idx="2">
                  <c:v>2.0579999999999998</c:v>
                </c:pt>
                <c:pt idx="3">
                  <c:v>2.0529999999999999</c:v>
                </c:pt>
                <c:pt idx="4">
                  <c:v>1.0369999999999999</c:v>
                </c:pt>
                <c:pt idx="5">
                  <c:v>0.47299999999999998</c:v>
                </c:pt>
                <c:pt idx="6">
                  <c:v>0.161</c:v>
                </c:pt>
                <c:pt idx="7">
                  <c:v>5.8000000000000003E-2</c:v>
                </c:pt>
                <c:pt idx="8">
                  <c:v>0.16400000000000001</c:v>
                </c:pt>
                <c:pt idx="9">
                  <c:v>0.371</c:v>
                </c:pt>
                <c:pt idx="10">
                  <c:v>0.45800000000000002</c:v>
                </c:pt>
                <c:pt idx="11">
                  <c:v>0.77400000000000002</c:v>
                </c:pt>
                <c:pt idx="12">
                  <c:v>0.76200000000000001</c:v>
                </c:pt>
                <c:pt idx="13">
                  <c:v>0.748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(Data)'!$I$243:$I$256</c:f>
            </c:numRef>
          </c:xVal>
          <c:yVal>
            <c:numRef>
              <c:f>'Silna-Shir khal (Data)'!$J$243:$J$256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83744"/>
        <c:axId val="283193728"/>
      </c:scatterChart>
      <c:valAx>
        <c:axId val="2831837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193728"/>
        <c:crosses val="autoZero"/>
        <c:crossBetween val="midCat"/>
      </c:valAx>
      <c:valAx>
        <c:axId val="28319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183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khal'!$B$228:$B$252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15.5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'Silna-Shir khal'!$C$228:$C$252</c:f>
              <c:numCache>
                <c:formatCode>0.000</c:formatCode>
                <c:ptCount val="25"/>
                <c:pt idx="0">
                  <c:v>0.94</c:v>
                </c:pt>
                <c:pt idx="1">
                  <c:v>0.92100000000000004</c:v>
                </c:pt>
                <c:pt idx="2">
                  <c:v>0.90900000000000003</c:v>
                </c:pt>
                <c:pt idx="3">
                  <c:v>0.42499999999999999</c:v>
                </c:pt>
                <c:pt idx="4">
                  <c:v>0.111</c:v>
                </c:pt>
                <c:pt idx="5">
                  <c:v>-0.10299999999999999</c:v>
                </c:pt>
                <c:pt idx="6">
                  <c:v>-0.20899999999999999</c:v>
                </c:pt>
                <c:pt idx="7">
                  <c:v>-0.104</c:v>
                </c:pt>
                <c:pt idx="8">
                  <c:v>0.11600000000000001</c:v>
                </c:pt>
                <c:pt idx="9">
                  <c:v>0.441</c:v>
                </c:pt>
                <c:pt idx="10">
                  <c:v>0.85499999999999998</c:v>
                </c:pt>
                <c:pt idx="11">
                  <c:v>0.84599999999999997</c:v>
                </c:pt>
                <c:pt idx="12">
                  <c:v>0.83399999999999996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khal'!$I$228:$I$252</c:f>
              <c:numCache>
                <c:formatCode>0.00</c:formatCode>
                <c:ptCount val="25"/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13.666499999999999</c:v>
                </c:pt>
                <c:pt idx="13">
                  <c:v>15.166499999999999</c:v>
                </c:pt>
                <c:pt idx="14">
                  <c:v>16.666499999999999</c:v>
                </c:pt>
                <c:pt idx="15">
                  <c:v>18.166499999999999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'Silna-Shir khal'!$J$228:$J$252</c:f>
              <c:numCache>
                <c:formatCode>0.00</c:formatCode>
                <c:ptCount val="25"/>
                <c:pt idx="7" formatCode="0.000">
                  <c:v>0.94</c:v>
                </c:pt>
                <c:pt idx="8" formatCode="0.000">
                  <c:v>0.92100000000000004</c:v>
                </c:pt>
                <c:pt idx="9" formatCode="0.000">
                  <c:v>0.90900000000000003</c:v>
                </c:pt>
                <c:pt idx="10" formatCode="0.000">
                  <c:v>0.42499999999999999</c:v>
                </c:pt>
                <c:pt idx="11" formatCode="0.000">
                  <c:v>0.111</c:v>
                </c:pt>
                <c:pt idx="12" formatCode="0.000">
                  <c:v>-1</c:v>
                </c:pt>
                <c:pt idx="13" formatCode="0.000">
                  <c:v>-1</c:v>
                </c:pt>
                <c:pt idx="14" formatCode="0.000">
                  <c:v>-1</c:v>
                </c:pt>
                <c:pt idx="15" formatCode="0.000">
                  <c:v>0</c:v>
                </c:pt>
                <c:pt idx="16" formatCode="0.000">
                  <c:v>0.11600000000000001</c:v>
                </c:pt>
                <c:pt idx="17" formatCode="0.000">
                  <c:v>0.441</c:v>
                </c:pt>
                <c:pt idx="18" formatCode="0.000">
                  <c:v>0.85499999999999998</c:v>
                </c:pt>
                <c:pt idx="19" formatCode="0.000">
                  <c:v>0.84599999999999997</c:v>
                </c:pt>
                <c:pt idx="20" formatCode="0.000">
                  <c:v>0.83399999999999996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20928"/>
        <c:axId val="265022464"/>
      </c:scatterChart>
      <c:valAx>
        <c:axId val="2650209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022464"/>
        <c:crosses val="autoZero"/>
        <c:crossBetween val="midCat"/>
      </c:valAx>
      <c:valAx>
        <c:axId val="265022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0209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(Data)'!$B$259:$B$274</c:f>
              <c:numCache>
                <c:formatCode>0.00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</c:numCache>
            </c:numRef>
          </c:xVal>
          <c:yVal>
            <c:numRef>
              <c:f>'Silna-Shir khal (Data)'!$C$259:$C$274</c:f>
              <c:numCache>
                <c:formatCode>0.000</c:formatCode>
                <c:ptCount val="16"/>
                <c:pt idx="0">
                  <c:v>0.96199999999999997</c:v>
                </c:pt>
                <c:pt idx="1">
                  <c:v>0.94899999999999995</c:v>
                </c:pt>
                <c:pt idx="2">
                  <c:v>2.4689999999999999</c:v>
                </c:pt>
                <c:pt idx="3">
                  <c:v>2.4529999999999998</c:v>
                </c:pt>
                <c:pt idx="4">
                  <c:v>1.56</c:v>
                </c:pt>
                <c:pt idx="5">
                  <c:v>0.76100000000000001</c:v>
                </c:pt>
                <c:pt idx="6">
                  <c:v>0.36699999999999999</c:v>
                </c:pt>
                <c:pt idx="7">
                  <c:v>0.26400000000000001</c:v>
                </c:pt>
                <c:pt idx="8">
                  <c:v>0.37</c:v>
                </c:pt>
                <c:pt idx="9">
                  <c:v>0.76700000000000002</c:v>
                </c:pt>
                <c:pt idx="10">
                  <c:v>1.4379999999999999</c:v>
                </c:pt>
                <c:pt idx="11">
                  <c:v>2.1579999999999999</c:v>
                </c:pt>
                <c:pt idx="12">
                  <c:v>1.153</c:v>
                </c:pt>
                <c:pt idx="13">
                  <c:v>1.4530000000000001</c:v>
                </c:pt>
                <c:pt idx="14">
                  <c:v>0.66800000000000004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(Data)'!$I$260:$I$274</c:f>
            </c:numRef>
          </c:xVal>
          <c:yVal>
            <c:numRef>
              <c:f>'Silna-Shir khal (Data)'!$J$260:$J$274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243648"/>
        <c:axId val="283245184"/>
      </c:scatterChart>
      <c:valAx>
        <c:axId val="2832436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245184"/>
        <c:crosses val="autoZero"/>
        <c:crossBetween val="midCat"/>
      </c:valAx>
      <c:valAx>
        <c:axId val="28324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2436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(Data)'!$B$276:$B$289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</c:numCache>
            </c:numRef>
          </c:xVal>
          <c:yVal>
            <c:numRef>
              <c:f>'Silna-Shir khal (Data)'!$C$276:$C$289</c:f>
              <c:numCache>
                <c:formatCode>0.000</c:formatCode>
                <c:ptCount val="14"/>
                <c:pt idx="0">
                  <c:v>0.96199999999999997</c:v>
                </c:pt>
                <c:pt idx="1">
                  <c:v>0.95699999999999996</c:v>
                </c:pt>
                <c:pt idx="2">
                  <c:v>0.94899999999999995</c:v>
                </c:pt>
                <c:pt idx="3">
                  <c:v>0.66300000000000003</c:v>
                </c:pt>
                <c:pt idx="4">
                  <c:v>0.442</c:v>
                </c:pt>
                <c:pt idx="5">
                  <c:v>0.28699999999999998</c:v>
                </c:pt>
                <c:pt idx="6">
                  <c:v>0.182</c:v>
                </c:pt>
                <c:pt idx="7">
                  <c:v>0.28299999999999997</c:v>
                </c:pt>
                <c:pt idx="8">
                  <c:v>0.55300000000000005</c:v>
                </c:pt>
                <c:pt idx="9">
                  <c:v>0.95799999999999996</c:v>
                </c:pt>
                <c:pt idx="10">
                  <c:v>1.7509999999999999</c:v>
                </c:pt>
                <c:pt idx="11">
                  <c:v>1.762</c:v>
                </c:pt>
                <c:pt idx="12">
                  <c:v>1.772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(Data)'!$I$276:$I$289</c:f>
            </c:numRef>
          </c:xVal>
          <c:yVal>
            <c:numRef>
              <c:f>'Silna-Shir khal (Data)'!$J$276:$J$289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258240"/>
        <c:axId val="283276416"/>
      </c:scatterChart>
      <c:valAx>
        <c:axId val="2832582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276416"/>
        <c:crosses val="autoZero"/>
        <c:crossBetween val="midCat"/>
      </c:valAx>
      <c:valAx>
        <c:axId val="28327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258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(Data)'!$B$291:$B$304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20</c:v>
                </c:pt>
              </c:numCache>
            </c:numRef>
          </c:xVal>
          <c:yVal>
            <c:numRef>
              <c:f>'Silna-Shir khal (Data)'!$C$291:$C$304</c:f>
              <c:numCache>
                <c:formatCode>0.000</c:formatCode>
                <c:ptCount val="14"/>
                <c:pt idx="0">
                  <c:v>1.012</c:v>
                </c:pt>
                <c:pt idx="1">
                  <c:v>1.0249999999999999</c:v>
                </c:pt>
                <c:pt idx="2">
                  <c:v>2.2509999999999999</c:v>
                </c:pt>
                <c:pt idx="3">
                  <c:v>2.141</c:v>
                </c:pt>
                <c:pt idx="4">
                  <c:v>1.208</c:v>
                </c:pt>
                <c:pt idx="5">
                  <c:v>0.73199999999999998</c:v>
                </c:pt>
                <c:pt idx="6">
                  <c:v>0.45300000000000001</c:v>
                </c:pt>
                <c:pt idx="7">
                  <c:v>0.28199999999999997</c:v>
                </c:pt>
                <c:pt idx="8">
                  <c:v>0.38700000000000001</c:v>
                </c:pt>
                <c:pt idx="9">
                  <c:v>0.76300000000000001</c:v>
                </c:pt>
                <c:pt idx="10">
                  <c:v>1.2529999999999999</c:v>
                </c:pt>
                <c:pt idx="11">
                  <c:v>2.2570000000000001</c:v>
                </c:pt>
                <c:pt idx="12">
                  <c:v>2.262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(Data)'!$I$292:$I$304</c:f>
            </c:numRef>
          </c:xVal>
          <c:yVal>
            <c:numRef>
              <c:f>'Silna-Shir khal (Data)'!$J$292:$J$304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14048"/>
        <c:axId val="283315584"/>
      </c:scatterChart>
      <c:valAx>
        <c:axId val="2833140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315584"/>
        <c:crosses val="autoZero"/>
        <c:crossBetween val="midCat"/>
      </c:valAx>
      <c:valAx>
        <c:axId val="28331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3140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(Data)'!$B$307:$B$321</c:f>
              <c:numCache>
                <c:formatCode>0.00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23</c:v>
                </c:pt>
                <c:pt idx="13">
                  <c:v>28</c:v>
                </c:pt>
              </c:numCache>
            </c:numRef>
          </c:xVal>
          <c:yVal>
            <c:numRef>
              <c:f>'Silna-Shir khal (Data)'!$C$307:$C$321</c:f>
              <c:numCache>
                <c:formatCode>0.000</c:formatCode>
                <c:ptCount val="15"/>
                <c:pt idx="0">
                  <c:v>1.3460000000000001</c:v>
                </c:pt>
                <c:pt idx="1">
                  <c:v>1.3640000000000001</c:v>
                </c:pt>
                <c:pt idx="2">
                  <c:v>2.161</c:v>
                </c:pt>
                <c:pt idx="3">
                  <c:v>2.15</c:v>
                </c:pt>
                <c:pt idx="4">
                  <c:v>1.1160000000000001</c:v>
                </c:pt>
                <c:pt idx="5">
                  <c:v>0.46100000000000002</c:v>
                </c:pt>
                <c:pt idx="6">
                  <c:v>-1E-3</c:v>
                </c:pt>
                <c:pt idx="7">
                  <c:v>-0.10299999999999999</c:v>
                </c:pt>
                <c:pt idx="8">
                  <c:v>1E-3</c:v>
                </c:pt>
                <c:pt idx="9">
                  <c:v>0.46</c:v>
                </c:pt>
                <c:pt idx="10">
                  <c:v>1.115</c:v>
                </c:pt>
                <c:pt idx="11">
                  <c:v>2.41</c:v>
                </c:pt>
                <c:pt idx="12">
                  <c:v>2.4049999999999998</c:v>
                </c:pt>
                <c:pt idx="13">
                  <c:v>2.39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(Data)'!$I$307:$I$321</c:f>
            </c:numRef>
          </c:xVal>
          <c:yVal>
            <c:numRef>
              <c:f>'Silna-Shir khal (Data)'!$J$307:$J$321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49760"/>
        <c:axId val="283351296"/>
      </c:scatterChart>
      <c:valAx>
        <c:axId val="2833497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351296"/>
        <c:crosses val="autoZero"/>
        <c:crossBetween val="midCat"/>
      </c:valAx>
      <c:valAx>
        <c:axId val="28335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3497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(Data)'!$B$323:$B$337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28</c:v>
                </c:pt>
                <c:pt idx="14">
                  <c:v>33</c:v>
                </c:pt>
              </c:numCache>
            </c:numRef>
          </c:xVal>
          <c:yVal>
            <c:numRef>
              <c:f>'Silna-Shir khal (Data)'!$C$323:$C$337</c:f>
              <c:numCache>
                <c:formatCode>0.000</c:formatCode>
                <c:ptCount val="15"/>
                <c:pt idx="0">
                  <c:v>1.8029999999999999</c:v>
                </c:pt>
                <c:pt idx="1">
                  <c:v>1.7849999999999999</c:v>
                </c:pt>
                <c:pt idx="2">
                  <c:v>1.776</c:v>
                </c:pt>
                <c:pt idx="3">
                  <c:v>1.589</c:v>
                </c:pt>
                <c:pt idx="4">
                  <c:v>0.73499999999999999</c:v>
                </c:pt>
                <c:pt idx="5">
                  <c:v>0.03</c:v>
                </c:pt>
                <c:pt idx="6">
                  <c:v>-7.1999999999999995E-2</c:v>
                </c:pt>
                <c:pt idx="7">
                  <c:v>3.3000000000000002E-2</c:v>
                </c:pt>
                <c:pt idx="8">
                  <c:v>0.64900000000000002</c:v>
                </c:pt>
                <c:pt idx="9">
                  <c:v>1.54</c:v>
                </c:pt>
                <c:pt idx="10">
                  <c:v>2.528</c:v>
                </c:pt>
                <c:pt idx="11">
                  <c:v>2.5139999999999998</c:v>
                </c:pt>
                <c:pt idx="12">
                  <c:v>1.7350000000000001</c:v>
                </c:pt>
                <c:pt idx="13">
                  <c:v>1.7290000000000001</c:v>
                </c:pt>
                <c:pt idx="14">
                  <c:v>1.7030000000000001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(Data)'!$I$323:$I$337</c:f>
            </c:numRef>
          </c:xVal>
          <c:yVal>
            <c:numRef>
              <c:f>'Silna-Shir khal (Data)'!$J$323:$J$337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64352"/>
        <c:axId val="283968256"/>
      </c:scatterChart>
      <c:valAx>
        <c:axId val="283364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968256"/>
        <c:crosses val="autoZero"/>
        <c:crossBetween val="midCat"/>
      </c:valAx>
      <c:valAx>
        <c:axId val="28396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364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(Data)'!$B$340:$B$356</c:f>
              <c:numCache>
                <c:formatCode>0.00</c:formatCode>
                <c:ptCount val="17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23</c:v>
                </c:pt>
                <c:pt idx="13">
                  <c:v>24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'Silna-Shir khal (Data)'!$C$340:$C$356</c:f>
              <c:numCache>
                <c:formatCode>0.000</c:formatCode>
                <c:ptCount val="17"/>
                <c:pt idx="0">
                  <c:v>2.0230000000000001</c:v>
                </c:pt>
                <c:pt idx="1">
                  <c:v>2.04</c:v>
                </c:pt>
                <c:pt idx="2">
                  <c:v>2.63</c:v>
                </c:pt>
                <c:pt idx="3">
                  <c:v>2.6150000000000002</c:v>
                </c:pt>
                <c:pt idx="4">
                  <c:v>1.5840000000000001</c:v>
                </c:pt>
                <c:pt idx="5">
                  <c:v>0.73299999999999998</c:v>
                </c:pt>
                <c:pt idx="6">
                  <c:v>0.113</c:v>
                </c:pt>
                <c:pt idx="7">
                  <c:v>8.9999999999999993E-3</c:v>
                </c:pt>
                <c:pt idx="8">
                  <c:v>0.11</c:v>
                </c:pt>
                <c:pt idx="9">
                  <c:v>0.72899999999999998</c:v>
                </c:pt>
                <c:pt idx="10">
                  <c:v>1.58</c:v>
                </c:pt>
                <c:pt idx="11">
                  <c:v>2.7490000000000001</c:v>
                </c:pt>
                <c:pt idx="12">
                  <c:v>2.734</c:v>
                </c:pt>
                <c:pt idx="13">
                  <c:v>1.8660000000000001</c:v>
                </c:pt>
                <c:pt idx="14">
                  <c:v>1.859</c:v>
                </c:pt>
                <c:pt idx="15">
                  <c:v>1.8540000000000001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(Data)'!$I$340:$I$356</c:f>
            </c:numRef>
          </c:xVal>
          <c:yVal>
            <c:numRef>
              <c:f>'Silna-Shir khal (Data)'!$J$340:$J$356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01408"/>
        <c:axId val="284002944"/>
      </c:scatterChart>
      <c:valAx>
        <c:axId val="2840014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4002944"/>
        <c:crosses val="autoZero"/>
        <c:crossBetween val="midCat"/>
      </c:valAx>
      <c:valAx>
        <c:axId val="28400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40014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(Data)'!$B$358:$B$371</c:f>
              <c:numCache>
                <c:formatCode>0.00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'Silna-Shir khal (Data)'!$C$358:$C$371</c:f>
              <c:numCache>
                <c:formatCode>0.000</c:formatCode>
                <c:ptCount val="14"/>
                <c:pt idx="0">
                  <c:v>2.8290000000000002</c:v>
                </c:pt>
                <c:pt idx="1">
                  <c:v>2.82</c:v>
                </c:pt>
                <c:pt idx="2">
                  <c:v>1.5820000000000001</c:v>
                </c:pt>
                <c:pt idx="3">
                  <c:v>0.81699999999999995</c:v>
                </c:pt>
                <c:pt idx="4">
                  <c:v>0.34</c:v>
                </c:pt>
                <c:pt idx="5">
                  <c:v>0.23699999999999999</c:v>
                </c:pt>
                <c:pt idx="6">
                  <c:v>0.34300000000000003</c:v>
                </c:pt>
                <c:pt idx="7">
                  <c:v>0.78200000000000003</c:v>
                </c:pt>
                <c:pt idx="8">
                  <c:v>1.587</c:v>
                </c:pt>
                <c:pt idx="9">
                  <c:v>2.7029999999999998</c:v>
                </c:pt>
                <c:pt idx="10">
                  <c:v>2.7090000000000001</c:v>
                </c:pt>
                <c:pt idx="11">
                  <c:v>2.6190000000000002</c:v>
                </c:pt>
                <c:pt idx="12">
                  <c:v>2.13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(Data)'!$I$358:$I$371</c:f>
            </c:numRef>
          </c:xVal>
          <c:yVal>
            <c:numRef>
              <c:f>'Silna-Shir khal (Data)'!$J$358:$J$371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36480"/>
        <c:axId val="284042368"/>
      </c:scatterChart>
      <c:valAx>
        <c:axId val="2840364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4042368"/>
        <c:crosses val="autoZero"/>
        <c:crossBetween val="midCat"/>
      </c:valAx>
      <c:valAx>
        <c:axId val="284042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4036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 (Data)'!$B$373:$B$396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27</c:v>
                </c:pt>
                <c:pt idx="12">
                  <c:v>28</c:v>
                </c:pt>
              </c:numCache>
            </c:numRef>
          </c:xVal>
          <c:yVal>
            <c:numRef>
              <c:f>'Silna-Shir khal (Data)'!$C$373:$C$396</c:f>
              <c:numCache>
                <c:formatCode>0.000</c:formatCode>
                <c:ptCount val="24"/>
                <c:pt idx="0">
                  <c:v>3.4510000000000001</c:v>
                </c:pt>
                <c:pt idx="1">
                  <c:v>3.444</c:v>
                </c:pt>
                <c:pt idx="2">
                  <c:v>3.4390000000000001</c:v>
                </c:pt>
                <c:pt idx="3">
                  <c:v>2.3130000000000002</c:v>
                </c:pt>
                <c:pt idx="4">
                  <c:v>1.02</c:v>
                </c:pt>
                <c:pt idx="5">
                  <c:v>0.19800000000000001</c:v>
                </c:pt>
                <c:pt idx="6">
                  <c:v>9.4E-2</c:v>
                </c:pt>
                <c:pt idx="7">
                  <c:v>0.19500000000000001</c:v>
                </c:pt>
                <c:pt idx="8">
                  <c:v>0.98899999999999999</c:v>
                </c:pt>
                <c:pt idx="9">
                  <c:v>2.3149999999999999</c:v>
                </c:pt>
                <c:pt idx="10">
                  <c:v>4.194</c:v>
                </c:pt>
                <c:pt idx="11">
                  <c:v>4.18</c:v>
                </c:pt>
                <c:pt idx="12">
                  <c:v>4.125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 (Data)'!$I$373:$I$397</c:f>
            </c:numRef>
          </c:xVal>
          <c:yVal>
            <c:numRef>
              <c:f>'Silna-Shir khal (Data)'!$J$373:$J$397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68096"/>
        <c:axId val="284086272"/>
      </c:scatterChart>
      <c:valAx>
        <c:axId val="2840680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4086272"/>
        <c:crosses val="autoZero"/>
        <c:crossBetween val="midCat"/>
      </c:valAx>
      <c:valAx>
        <c:axId val="284086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40680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khal'!$B$257:$B$278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'Silna-Shir khal'!$C$257:$C$278</c:f>
              <c:numCache>
                <c:formatCode>0.000</c:formatCode>
                <c:ptCount val="22"/>
                <c:pt idx="0">
                  <c:v>0.90900000000000003</c:v>
                </c:pt>
                <c:pt idx="1">
                  <c:v>0.90400000000000003</c:v>
                </c:pt>
                <c:pt idx="2">
                  <c:v>0.89100000000000001</c:v>
                </c:pt>
                <c:pt idx="3">
                  <c:v>0.51</c:v>
                </c:pt>
                <c:pt idx="4">
                  <c:v>0.221</c:v>
                </c:pt>
                <c:pt idx="5">
                  <c:v>2.1000000000000001E-2</c:v>
                </c:pt>
                <c:pt idx="6">
                  <c:v>-7.0999999999999994E-2</c:v>
                </c:pt>
                <c:pt idx="7">
                  <c:v>0.03</c:v>
                </c:pt>
                <c:pt idx="8">
                  <c:v>0.214</c:v>
                </c:pt>
                <c:pt idx="9">
                  <c:v>0.46600000000000003</c:v>
                </c:pt>
                <c:pt idx="10">
                  <c:v>0.81100000000000005</c:v>
                </c:pt>
                <c:pt idx="11">
                  <c:v>0.8</c:v>
                </c:pt>
                <c:pt idx="12">
                  <c:v>0.79400000000000004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khal'!$I$257:$I$278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12.836500000000001</c:v>
                </c:pt>
                <c:pt idx="10">
                  <c:v>14.336500000000001</c:v>
                </c:pt>
                <c:pt idx="11">
                  <c:v>15.836500000000001</c:v>
                </c:pt>
                <c:pt idx="12">
                  <c:v>18.1615</c:v>
                </c:pt>
                <c:pt idx="13">
                  <c:v>19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'Silna-Shir khal'!$J$257:$J$278</c:f>
              <c:numCache>
                <c:formatCode>0.00</c:formatCode>
                <c:ptCount val="22"/>
                <c:pt idx="6" formatCode="0.000">
                  <c:v>0.90900000000000003</c:v>
                </c:pt>
                <c:pt idx="7" formatCode="0.000">
                  <c:v>0.90400000000000003</c:v>
                </c:pt>
                <c:pt idx="8" formatCode="0.000">
                  <c:v>0.89100000000000001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0.55000000000000004</c:v>
                </c:pt>
                <c:pt idx="13" formatCode="0.000">
                  <c:v>0.81100000000000005</c:v>
                </c:pt>
                <c:pt idx="14" formatCode="0.000">
                  <c:v>0.8</c:v>
                </c:pt>
                <c:pt idx="15" formatCode="0.000">
                  <c:v>0.79400000000000004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80800"/>
        <c:axId val="266382336"/>
      </c:scatterChart>
      <c:valAx>
        <c:axId val="2663808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382336"/>
        <c:crosses val="autoZero"/>
        <c:crossBetween val="midCat"/>
      </c:valAx>
      <c:valAx>
        <c:axId val="26638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3808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khal'!$B$284:$B$305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'Silna-Shir khal'!$C$284:$C$305</c:f>
              <c:numCache>
                <c:formatCode>0.000</c:formatCode>
                <c:ptCount val="22"/>
                <c:pt idx="0">
                  <c:v>0.81</c:v>
                </c:pt>
                <c:pt idx="1">
                  <c:v>0.8</c:v>
                </c:pt>
                <c:pt idx="2">
                  <c:v>0.79500000000000004</c:v>
                </c:pt>
                <c:pt idx="3">
                  <c:v>0.49</c:v>
                </c:pt>
                <c:pt idx="4">
                  <c:v>0.29399999999999998</c:v>
                </c:pt>
                <c:pt idx="5">
                  <c:v>0.111</c:v>
                </c:pt>
                <c:pt idx="6">
                  <c:v>8.9999999999999993E-3</c:v>
                </c:pt>
                <c:pt idx="7">
                  <c:v>0.114</c:v>
                </c:pt>
                <c:pt idx="8">
                  <c:v>0.23</c:v>
                </c:pt>
                <c:pt idx="9">
                  <c:v>0.41599999999999998</c:v>
                </c:pt>
                <c:pt idx="10">
                  <c:v>0.71099999999999997</c:v>
                </c:pt>
                <c:pt idx="11">
                  <c:v>0.69699999999999995</c:v>
                </c:pt>
                <c:pt idx="12">
                  <c:v>0.68500000000000005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khal'!$I$284:$I$305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12.692499999999999</c:v>
                </c:pt>
                <c:pt idx="10">
                  <c:v>14.192499999999999</c:v>
                </c:pt>
                <c:pt idx="11">
                  <c:v>15.692499999999999</c:v>
                </c:pt>
                <c:pt idx="12">
                  <c:v>18.2425</c:v>
                </c:pt>
                <c:pt idx="13">
                  <c:v>23</c:v>
                </c:pt>
                <c:pt idx="14">
                  <c:v>28</c:v>
                </c:pt>
              </c:numCache>
            </c:numRef>
          </c:xVal>
          <c:yVal>
            <c:numRef>
              <c:f>'Silna-Shir khal'!$J$284:$J$305</c:f>
              <c:numCache>
                <c:formatCode>0.00</c:formatCode>
                <c:ptCount val="22"/>
                <c:pt idx="6" formatCode="0.000">
                  <c:v>0.81</c:v>
                </c:pt>
                <c:pt idx="7" formatCode="0.000">
                  <c:v>0.8</c:v>
                </c:pt>
                <c:pt idx="8" formatCode="0.000">
                  <c:v>0.79500000000000004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0.7</c:v>
                </c:pt>
                <c:pt idx="13" formatCode="0.000">
                  <c:v>0.69699999999999995</c:v>
                </c:pt>
                <c:pt idx="14" formatCode="0.000">
                  <c:v>0.68500000000000005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07936"/>
        <c:axId val="266409472"/>
      </c:scatterChart>
      <c:valAx>
        <c:axId val="2664079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409472"/>
        <c:crosses val="autoZero"/>
        <c:crossBetween val="midCat"/>
      </c:valAx>
      <c:valAx>
        <c:axId val="26640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4079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khal'!$B$311:$B$332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'Silna-Shir khal'!$C$311:$C$332</c:f>
              <c:numCache>
                <c:formatCode>0.000</c:formatCode>
                <c:ptCount val="22"/>
                <c:pt idx="0">
                  <c:v>1.155</c:v>
                </c:pt>
                <c:pt idx="1">
                  <c:v>1.1399999999999999</c:v>
                </c:pt>
                <c:pt idx="2">
                  <c:v>1.127</c:v>
                </c:pt>
                <c:pt idx="3">
                  <c:v>0.58799999999999997</c:v>
                </c:pt>
                <c:pt idx="4">
                  <c:v>0.35099999999999998</c:v>
                </c:pt>
                <c:pt idx="5">
                  <c:v>0.16400000000000001</c:v>
                </c:pt>
                <c:pt idx="6">
                  <c:v>5.6000000000000001E-2</c:v>
                </c:pt>
                <c:pt idx="7">
                  <c:v>0.16200000000000001</c:v>
                </c:pt>
                <c:pt idx="8">
                  <c:v>0.34</c:v>
                </c:pt>
                <c:pt idx="9">
                  <c:v>0.61599999999999999</c:v>
                </c:pt>
                <c:pt idx="10">
                  <c:v>1.05</c:v>
                </c:pt>
                <c:pt idx="11">
                  <c:v>1.0349999999999999</c:v>
                </c:pt>
                <c:pt idx="12">
                  <c:v>1.026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khal'!$I$312:$I$333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13.1905</c:v>
                </c:pt>
                <c:pt idx="10">
                  <c:v>14.6905</c:v>
                </c:pt>
                <c:pt idx="11">
                  <c:v>16.1905</c:v>
                </c:pt>
                <c:pt idx="12">
                  <c:v>19.265499999999999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'Silna-Shir khal'!$J$312:$J$333</c:f>
              <c:numCache>
                <c:formatCode>0.00</c:formatCode>
                <c:ptCount val="22"/>
                <c:pt idx="6" formatCode="0.000">
                  <c:v>1.155</c:v>
                </c:pt>
                <c:pt idx="7" formatCode="0.000">
                  <c:v>1.1399999999999999</c:v>
                </c:pt>
                <c:pt idx="8" formatCode="0.000">
                  <c:v>1.127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1.05</c:v>
                </c:pt>
                <c:pt idx="13" formatCode="0.000">
                  <c:v>1.0349999999999999</c:v>
                </c:pt>
                <c:pt idx="14" formatCode="0.000">
                  <c:v>1.026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43008"/>
        <c:axId val="266448896"/>
      </c:scatterChart>
      <c:valAx>
        <c:axId val="266443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448896"/>
        <c:crosses val="autoZero"/>
        <c:crossBetween val="midCat"/>
      </c:valAx>
      <c:valAx>
        <c:axId val="26644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443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khal'!$B$338:$B$359</c:f>
              <c:numCache>
                <c:formatCode>0.00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'Silna-Shir khal'!$C$338:$C$359</c:f>
              <c:numCache>
                <c:formatCode>0.000</c:formatCode>
                <c:ptCount val="22"/>
                <c:pt idx="0">
                  <c:v>0.93600000000000005</c:v>
                </c:pt>
                <c:pt idx="1">
                  <c:v>0.92400000000000004</c:v>
                </c:pt>
                <c:pt idx="2">
                  <c:v>1.7509999999999999</c:v>
                </c:pt>
                <c:pt idx="3">
                  <c:v>1.74</c:v>
                </c:pt>
                <c:pt idx="4">
                  <c:v>0.91</c:v>
                </c:pt>
                <c:pt idx="5">
                  <c:v>0.56100000000000005</c:v>
                </c:pt>
                <c:pt idx="6">
                  <c:v>0.33400000000000002</c:v>
                </c:pt>
                <c:pt idx="7">
                  <c:v>0.126</c:v>
                </c:pt>
                <c:pt idx="8">
                  <c:v>0.33</c:v>
                </c:pt>
                <c:pt idx="9">
                  <c:v>0.64900000000000002</c:v>
                </c:pt>
                <c:pt idx="10">
                  <c:v>1.0509999999999999</c:v>
                </c:pt>
                <c:pt idx="11">
                  <c:v>1.9159999999999999</c:v>
                </c:pt>
                <c:pt idx="12">
                  <c:v>1.905</c:v>
                </c:pt>
                <c:pt idx="13">
                  <c:v>1.8939999999999999</c:v>
                </c:pt>
                <c:pt idx="14">
                  <c:v>0.88800000000000001</c:v>
                </c:pt>
                <c:pt idx="15">
                  <c:v>0.88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khal'!$I$338:$I$359</c:f>
              <c:numCache>
                <c:formatCode>0.00</c:formatCode>
                <c:ptCount val="22"/>
                <c:pt idx="7">
                  <c:v>0</c:v>
                </c:pt>
                <c:pt idx="8">
                  <c:v>8</c:v>
                </c:pt>
                <c:pt idx="9">
                  <c:v>8.75</c:v>
                </c:pt>
                <c:pt idx="10">
                  <c:v>12.574999999999999</c:v>
                </c:pt>
                <c:pt idx="11">
                  <c:v>14.074999999999999</c:v>
                </c:pt>
                <c:pt idx="12">
                  <c:v>15.574999999999999</c:v>
                </c:pt>
                <c:pt idx="13">
                  <c:v>19.924999999999997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'Silna-Shir khal'!$J$338:$J$359</c:f>
              <c:numCache>
                <c:formatCode>0.00</c:formatCode>
                <c:ptCount val="22"/>
                <c:pt idx="7" formatCode="0.000">
                  <c:v>0.93600000000000005</c:v>
                </c:pt>
                <c:pt idx="8" formatCode="0.000">
                  <c:v>0.92400000000000004</c:v>
                </c:pt>
                <c:pt idx="9" formatCode="0.000">
                  <c:v>1.55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1.9</c:v>
                </c:pt>
                <c:pt idx="14" formatCode="0.000">
                  <c:v>1.8939999999999999</c:v>
                </c:pt>
                <c:pt idx="15" formatCode="0.000">
                  <c:v>0.88800000000000001</c:v>
                </c:pt>
                <c:pt idx="16" formatCode="0.000">
                  <c:v>0.88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43872"/>
        <c:axId val="266545408"/>
      </c:scatterChart>
      <c:valAx>
        <c:axId val="266543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545408"/>
        <c:crosses val="autoZero"/>
        <c:crossBetween val="midCat"/>
      </c:valAx>
      <c:valAx>
        <c:axId val="26654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543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khal'!$B$364:$B$385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'Silna-Shir khal'!$C$364:$C$385</c:f>
              <c:numCache>
                <c:formatCode>0.000</c:formatCode>
                <c:ptCount val="22"/>
                <c:pt idx="0">
                  <c:v>1.236</c:v>
                </c:pt>
                <c:pt idx="1">
                  <c:v>1.2270000000000001</c:v>
                </c:pt>
                <c:pt idx="2">
                  <c:v>1.216</c:v>
                </c:pt>
                <c:pt idx="3">
                  <c:v>0.75</c:v>
                </c:pt>
                <c:pt idx="4">
                  <c:v>0.45800000000000002</c:v>
                </c:pt>
                <c:pt idx="5">
                  <c:v>0.24099999999999999</c:v>
                </c:pt>
                <c:pt idx="6">
                  <c:v>0.13600000000000001</c:v>
                </c:pt>
                <c:pt idx="7">
                  <c:v>0.24299999999999999</c:v>
                </c:pt>
                <c:pt idx="8">
                  <c:v>0.45</c:v>
                </c:pt>
                <c:pt idx="9">
                  <c:v>0.72699999999999998</c:v>
                </c:pt>
                <c:pt idx="10">
                  <c:v>1.026</c:v>
                </c:pt>
                <c:pt idx="11">
                  <c:v>1.0209999999999999</c:v>
                </c:pt>
                <c:pt idx="12">
                  <c:v>1.01</c:v>
                </c:pt>
                <c:pt idx="13">
                  <c:v>1.0049999999999999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khal'!$I$364:$I$385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9.8000000000000007</c:v>
                </c:pt>
                <c:pt idx="10">
                  <c:v>13.124000000000001</c:v>
                </c:pt>
                <c:pt idx="11">
                  <c:v>14.624000000000001</c:v>
                </c:pt>
                <c:pt idx="12">
                  <c:v>16.124000000000002</c:v>
                </c:pt>
                <c:pt idx="13">
                  <c:v>19.124000000000002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'Silna-Shir khal'!$J$364:$J$385</c:f>
              <c:numCache>
                <c:formatCode>0.00</c:formatCode>
                <c:ptCount val="22"/>
                <c:pt idx="7" formatCode="0.000">
                  <c:v>1.236</c:v>
                </c:pt>
                <c:pt idx="8" formatCode="0.000">
                  <c:v>1.2270000000000001</c:v>
                </c:pt>
                <c:pt idx="9" formatCode="0.000">
                  <c:v>1.216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1</c:v>
                </c:pt>
                <c:pt idx="14" formatCode="0.000">
                  <c:v>1.0209999999999999</c:v>
                </c:pt>
                <c:pt idx="15" formatCode="0.000">
                  <c:v>1.01</c:v>
                </c:pt>
                <c:pt idx="16" formatCode="0.000">
                  <c:v>1.0049999999999999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87136"/>
        <c:axId val="266588928"/>
      </c:scatterChart>
      <c:valAx>
        <c:axId val="2665871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588928"/>
        <c:crosses val="autoZero"/>
        <c:crossBetween val="midCat"/>
      </c:valAx>
      <c:valAx>
        <c:axId val="266588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587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khal'!$B$391:$B$412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'Silna-Shir khal'!$C$391:$C$412</c:f>
              <c:numCache>
                <c:formatCode>0.000</c:formatCode>
                <c:ptCount val="22"/>
                <c:pt idx="0">
                  <c:v>0.95399999999999996</c:v>
                </c:pt>
                <c:pt idx="1">
                  <c:v>0.94599999999999995</c:v>
                </c:pt>
                <c:pt idx="2">
                  <c:v>0.94099999999999995</c:v>
                </c:pt>
                <c:pt idx="3">
                  <c:v>0.69299999999999995</c:v>
                </c:pt>
                <c:pt idx="4">
                  <c:v>0.46</c:v>
                </c:pt>
                <c:pt idx="5">
                  <c:v>0.27700000000000002</c:v>
                </c:pt>
                <c:pt idx="6">
                  <c:v>0.17199999999999999</c:v>
                </c:pt>
                <c:pt idx="7">
                  <c:v>0.27500000000000002</c:v>
                </c:pt>
                <c:pt idx="8">
                  <c:v>0.50600000000000001</c:v>
                </c:pt>
                <c:pt idx="9">
                  <c:v>0.63600000000000001</c:v>
                </c:pt>
                <c:pt idx="10">
                  <c:v>0.92100000000000004</c:v>
                </c:pt>
                <c:pt idx="11">
                  <c:v>0.91300000000000003</c:v>
                </c:pt>
                <c:pt idx="12">
                  <c:v>0.89300000000000002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khal'!$I$391:$I$412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9.5</c:v>
                </c:pt>
                <c:pt idx="10">
                  <c:v>12.4115</c:v>
                </c:pt>
                <c:pt idx="11">
                  <c:v>13.9115</c:v>
                </c:pt>
                <c:pt idx="12">
                  <c:v>15.4115</c:v>
                </c:pt>
                <c:pt idx="13">
                  <c:v>18.261499999999998</c:v>
                </c:pt>
                <c:pt idx="14">
                  <c:v>23</c:v>
                </c:pt>
                <c:pt idx="15">
                  <c:v>28</c:v>
                </c:pt>
              </c:numCache>
            </c:numRef>
          </c:xVal>
          <c:yVal>
            <c:numRef>
              <c:f>'Silna-Shir khal'!$J$391:$J$412</c:f>
              <c:numCache>
                <c:formatCode>0.00</c:formatCode>
                <c:ptCount val="22"/>
                <c:pt idx="7" formatCode="0.000">
                  <c:v>0.95399999999999996</c:v>
                </c:pt>
                <c:pt idx="8" formatCode="0.000">
                  <c:v>0.94599999999999995</c:v>
                </c:pt>
                <c:pt idx="9" formatCode="0.000">
                  <c:v>0.94099999999999995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0.9</c:v>
                </c:pt>
                <c:pt idx="14" formatCode="0.000">
                  <c:v>0.91300000000000003</c:v>
                </c:pt>
                <c:pt idx="15" formatCode="0.000">
                  <c:v>0.89300000000000002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14656"/>
        <c:axId val="266616192"/>
      </c:scatterChart>
      <c:valAx>
        <c:axId val="2666146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616192"/>
        <c:crosses val="autoZero"/>
        <c:crossBetween val="midCat"/>
      </c:valAx>
      <c:valAx>
        <c:axId val="26661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6146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khal'!$B$5:$B$24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29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53</c:v>
                </c:pt>
                <c:pt idx="18">
                  <c:v>60</c:v>
                </c:pt>
              </c:numCache>
            </c:numRef>
          </c:xVal>
          <c:yVal>
            <c:numRef>
              <c:f>'Outfall khal'!$C$5:$C$24</c:f>
              <c:numCache>
                <c:formatCode>0.000</c:formatCode>
                <c:ptCount val="20"/>
                <c:pt idx="0">
                  <c:v>2.2930000000000001</c:v>
                </c:pt>
                <c:pt idx="1">
                  <c:v>2.2879999999999998</c:v>
                </c:pt>
                <c:pt idx="2">
                  <c:v>2.2799999999999998</c:v>
                </c:pt>
                <c:pt idx="3">
                  <c:v>1.3129999999999999</c:v>
                </c:pt>
                <c:pt idx="4">
                  <c:v>0.53400000000000003</c:v>
                </c:pt>
                <c:pt idx="5">
                  <c:v>-0.26700000000000002</c:v>
                </c:pt>
                <c:pt idx="6">
                  <c:v>-0.85899999999999999</c:v>
                </c:pt>
                <c:pt idx="7">
                  <c:v>-1.3680000000000001</c:v>
                </c:pt>
                <c:pt idx="8">
                  <c:v>-1.7629999999999999</c:v>
                </c:pt>
                <c:pt idx="9">
                  <c:v>-1.9770000000000001</c:v>
                </c:pt>
                <c:pt idx="10">
                  <c:v>-1.766</c:v>
                </c:pt>
                <c:pt idx="11">
                  <c:v>-1.5169999999999999</c:v>
                </c:pt>
                <c:pt idx="12">
                  <c:v>-1.466</c:v>
                </c:pt>
                <c:pt idx="13">
                  <c:v>-1.3480000000000001</c:v>
                </c:pt>
                <c:pt idx="14">
                  <c:v>-1.2669999999999999</c:v>
                </c:pt>
                <c:pt idx="15">
                  <c:v>-1.1679999999999999</c:v>
                </c:pt>
                <c:pt idx="16">
                  <c:v>-0.82899999999999996</c:v>
                </c:pt>
                <c:pt idx="17">
                  <c:v>-0.81699999999999995</c:v>
                </c:pt>
                <c:pt idx="18">
                  <c:v>-0.81100000000000005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khal'!$H$5:$H$24</c:f>
            </c:numRef>
          </c:xVal>
          <c:yVal>
            <c:numRef>
              <c:f>'Outfall khal'!$I$5:$I$24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6368"/>
        <c:axId val="207708160"/>
      </c:scatterChart>
      <c:valAx>
        <c:axId val="2077063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08160"/>
        <c:crosses val="autoZero"/>
        <c:crossBetween val="midCat"/>
      </c:valAx>
      <c:valAx>
        <c:axId val="20770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06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khal'!$B$417:$B$440</c:f>
              <c:numCache>
                <c:formatCode>0.00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'Silna-Shir khal'!$C$417:$C$440</c:f>
              <c:numCache>
                <c:formatCode>0.000</c:formatCode>
                <c:ptCount val="24"/>
                <c:pt idx="0">
                  <c:v>0.83299999999999996</c:v>
                </c:pt>
                <c:pt idx="1">
                  <c:v>0.84</c:v>
                </c:pt>
                <c:pt idx="2">
                  <c:v>2.0579999999999998</c:v>
                </c:pt>
                <c:pt idx="3">
                  <c:v>2.0529999999999999</c:v>
                </c:pt>
                <c:pt idx="4">
                  <c:v>1.0369999999999999</c:v>
                </c:pt>
                <c:pt idx="5">
                  <c:v>0.47299999999999998</c:v>
                </c:pt>
                <c:pt idx="6">
                  <c:v>0.161</c:v>
                </c:pt>
                <c:pt idx="7">
                  <c:v>5.8000000000000003E-2</c:v>
                </c:pt>
                <c:pt idx="8">
                  <c:v>0.16400000000000001</c:v>
                </c:pt>
                <c:pt idx="9">
                  <c:v>0.371</c:v>
                </c:pt>
                <c:pt idx="10">
                  <c:v>0.45800000000000002</c:v>
                </c:pt>
                <c:pt idx="11">
                  <c:v>0.77400000000000002</c:v>
                </c:pt>
                <c:pt idx="12">
                  <c:v>0.76200000000000001</c:v>
                </c:pt>
                <c:pt idx="13">
                  <c:v>0.748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khal'!$I$418:$I$442</c:f>
              <c:numCache>
                <c:formatCode>0.00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9.5</c:v>
                </c:pt>
                <c:pt idx="4">
                  <c:v>14.079499999999999</c:v>
                </c:pt>
                <c:pt idx="5">
                  <c:v>15.579499999999999</c:v>
                </c:pt>
                <c:pt idx="6">
                  <c:v>17.079499999999999</c:v>
                </c:pt>
                <c:pt idx="7">
                  <c:v>19.779499999999999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'Silna-Shir khal'!$J$418:$J$442</c:f>
              <c:numCache>
                <c:formatCode>0.000</c:formatCode>
                <c:ptCount val="25"/>
                <c:pt idx="0">
                  <c:v>0.83299999999999996</c:v>
                </c:pt>
                <c:pt idx="1">
                  <c:v>0.84</c:v>
                </c:pt>
                <c:pt idx="2">
                  <c:v>2.0579999999999998</c:v>
                </c:pt>
                <c:pt idx="3">
                  <c:v>2.0529999999999999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0.8</c:v>
                </c:pt>
                <c:pt idx="8">
                  <c:v>0.76200000000000001</c:v>
                </c:pt>
                <c:pt idx="9">
                  <c:v>0.748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44864"/>
        <c:axId val="266654848"/>
      </c:scatterChart>
      <c:valAx>
        <c:axId val="2666448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654848"/>
        <c:crosses val="autoZero"/>
        <c:crossBetween val="midCat"/>
      </c:valAx>
      <c:valAx>
        <c:axId val="266654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6448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khal'!$B$446:$B$469</c:f>
              <c:numCache>
                <c:formatCode>0.00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</c:numCache>
            </c:numRef>
          </c:xVal>
          <c:yVal>
            <c:numRef>
              <c:f>'Silna-Shir khal'!$C$446:$C$469</c:f>
              <c:numCache>
                <c:formatCode>0.000</c:formatCode>
                <c:ptCount val="24"/>
                <c:pt idx="0">
                  <c:v>0.96199999999999997</c:v>
                </c:pt>
                <c:pt idx="1">
                  <c:v>0.94899999999999995</c:v>
                </c:pt>
                <c:pt idx="2">
                  <c:v>2.4689999999999999</c:v>
                </c:pt>
                <c:pt idx="3">
                  <c:v>2.4529999999999998</c:v>
                </c:pt>
                <c:pt idx="4">
                  <c:v>1.56</c:v>
                </c:pt>
                <c:pt idx="5">
                  <c:v>0.76100000000000001</c:v>
                </c:pt>
                <c:pt idx="6">
                  <c:v>0.36699999999999999</c:v>
                </c:pt>
                <c:pt idx="7">
                  <c:v>0.26400000000000001</c:v>
                </c:pt>
                <c:pt idx="8">
                  <c:v>0.37</c:v>
                </c:pt>
                <c:pt idx="9">
                  <c:v>0.76700000000000002</c:v>
                </c:pt>
                <c:pt idx="10">
                  <c:v>1.4379999999999999</c:v>
                </c:pt>
                <c:pt idx="11">
                  <c:v>2.1579999999999999</c:v>
                </c:pt>
                <c:pt idx="12">
                  <c:v>1.153</c:v>
                </c:pt>
                <c:pt idx="13">
                  <c:v>1.4530000000000001</c:v>
                </c:pt>
                <c:pt idx="14">
                  <c:v>0.66800000000000004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khal'!$I$447:$I$471</c:f>
              <c:numCache>
                <c:formatCode>0.00</c:formatCode>
                <c:ptCount val="25"/>
                <c:pt idx="4">
                  <c:v>0</c:v>
                </c:pt>
                <c:pt idx="5">
                  <c:v>6</c:v>
                </c:pt>
                <c:pt idx="6">
                  <c:v>7</c:v>
                </c:pt>
                <c:pt idx="7">
                  <c:v>8.5</c:v>
                </c:pt>
                <c:pt idx="8">
                  <c:v>13.679500000000001</c:v>
                </c:pt>
                <c:pt idx="9">
                  <c:v>15.179500000000001</c:v>
                </c:pt>
                <c:pt idx="10">
                  <c:v>16.679500000000001</c:v>
                </c:pt>
                <c:pt idx="11">
                  <c:v>20.579500000000003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</c:numCache>
            </c:numRef>
          </c:xVal>
          <c:yVal>
            <c:numRef>
              <c:f>'Silna-Shir khal'!$J$447:$J$471</c:f>
              <c:numCache>
                <c:formatCode>0.00</c:formatCode>
                <c:ptCount val="25"/>
                <c:pt idx="4" formatCode="0.000">
                  <c:v>0.96199999999999997</c:v>
                </c:pt>
                <c:pt idx="5" formatCode="0.000">
                  <c:v>0.94899999999999995</c:v>
                </c:pt>
                <c:pt idx="6" formatCode="0.000">
                  <c:v>2.4689999999999999</c:v>
                </c:pt>
                <c:pt idx="7" formatCode="0.000">
                  <c:v>2.4529999999999998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1.6</c:v>
                </c:pt>
                <c:pt idx="12" formatCode="0.000">
                  <c:v>1.153</c:v>
                </c:pt>
                <c:pt idx="13" formatCode="0.000">
                  <c:v>1.4530000000000001</c:v>
                </c:pt>
                <c:pt idx="14" formatCode="0.000">
                  <c:v>0.66800000000000004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84672"/>
        <c:axId val="266690560"/>
      </c:scatterChart>
      <c:valAx>
        <c:axId val="2666846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690560"/>
        <c:crosses val="autoZero"/>
        <c:crossBetween val="midCat"/>
      </c:valAx>
      <c:valAx>
        <c:axId val="26669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684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khal'!$B$475:$B$498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</c:numCache>
            </c:numRef>
          </c:xVal>
          <c:yVal>
            <c:numRef>
              <c:f>'Silna-Shir khal'!$C$475:$C$498</c:f>
              <c:numCache>
                <c:formatCode>0.000</c:formatCode>
                <c:ptCount val="24"/>
                <c:pt idx="0">
                  <c:v>0.96199999999999997</c:v>
                </c:pt>
                <c:pt idx="1">
                  <c:v>0.95699999999999996</c:v>
                </c:pt>
                <c:pt idx="2">
                  <c:v>0.94899999999999995</c:v>
                </c:pt>
                <c:pt idx="3">
                  <c:v>0.66300000000000003</c:v>
                </c:pt>
                <c:pt idx="4">
                  <c:v>0.442</c:v>
                </c:pt>
                <c:pt idx="5">
                  <c:v>0.28699999999999998</c:v>
                </c:pt>
                <c:pt idx="6">
                  <c:v>0.182</c:v>
                </c:pt>
                <c:pt idx="7">
                  <c:v>0.28299999999999997</c:v>
                </c:pt>
                <c:pt idx="8">
                  <c:v>0.55300000000000005</c:v>
                </c:pt>
                <c:pt idx="9">
                  <c:v>0.95799999999999996</c:v>
                </c:pt>
                <c:pt idx="10">
                  <c:v>1.7509999999999999</c:v>
                </c:pt>
                <c:pt idx="11">
                  <c:v>1.762</c:v>
                </c:pt>
                <c:pt idx="12">
                  <c:v>1.772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khal'!$I$475:$I$499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11</c:v>
                </c:pt>
                <c:pt idx="7">
                  <c:v>13.4945</c:v>
                </c:pt>
                <c:pt idx="8">
                  <c:v>14.9945</c:v>
                </c:pt>
                <c:pt idx="9">
                  <c:v>16.494500000000002</c:v>
                </c:pt>
                <c:pt idx="10">
                  <c:v>18.744500000000002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27</c:v>
                </c:pt>
                <c:pt idx="15">
                  <c:v>32</c:v>
                </c:pt>
              </c:numCache>
            </c:numRef>
          </c:xVal>
          <c:yVal>
            <c:numRef>
              <c:f>'Silna-Shir khal'!$J$475:$J$499</c:f>
              <c:numCache>
                <c:formatCode>0.00</c:formatCode>
                <c:ptCount val="25"/>
                <c:pt idx="3" formatCode="0.000">
                  <c:v>0.96199999999999997</c:v>
                </c:pt>
                <c:pt idx="4" formatCode="0.000">
                  <c:v>0.95699999999999996</c:v>
                </c:pt>
                <c:pt idx="5" formatCode="0.000">
                  <c:v>0.94899999999999995</c:v>
                </c:pt>
                <c:pt idx="6" formatCode="0.000">
                  <c:v>0.66300000000000003</c:v>
                </c:pt>
                <c:pt idx="7" formatCode="0.000">
                  <c:v>-1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0.5</c:v>
                </c:pt>
                <c:pt idx="11" formatCode="0.000">
                  <c:v>0.55300000000000005</c:v>
                </c:pt>
                <c:pt idx="12" formatCode="0.000">
                  <c:v>0.95799999999999996</c:v>
                </c:pt>
                <c:pt idx="13" formatCode="0.000">
                  <c:v>1.7509999999999999</c:v>
                </c:pt>
                <c:pt idx="14" formatCode="0.000">
                  <c:v>1.762</c:v>
                </c:pt>
                <c:pt idx="15" formatCode="0.000">
                  <c:v>1.772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20000"/>
        <c:axId val="266721536"/>
      </c:scatterChart>
      <c:valAx>
        <c:axId val="2667200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721536"/>
        <c:crosses val="autoZero"/>
        <c:crossBetween val="midCat"/>
      </c:valAx>
      <c:valAx>
        <c:axId val="266721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720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khal'!$B$504:$B$527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20</c:v>
                </c:pt>
              </c:numCache>
            </c:numRef>
          </c:xVal>
          <c:yVal>
            <c:numRef>
              <c:f>'Silna-Shir khal'!$C$504:$C$527</c:f>
              <c:numCache>
                <c:formatCode>0.000</c:formatCode>
                <c:ptCount val="24"/>
                <c:pt idx="0">
                  <c:v>1.012</c:v>
                </c:pt>
                <c:pt idx="1">
                  <c:v>1.0249999999999999</c:v>
                </c:pt>
                <c:pt idx="2">
                  <c:v>2.2509999999999999</c:v>
                </c:pt>
                <c:pt idx="3">
                  <c:v>2.141</c:v>
                </c:pt>
                <c:pt idx="4">
                  <c:v>1.208</c:v>
                </c:pt>
                <c:pt idx="5">
                  <c:v>0.73199999999999998</c:v>
                </c:pt>
                <c:pt idx="6">
                  <c:v>0.45300000000000001</c:v>
                </c:pt>
                <c:pt idx="7">
                  <c:v>0.28199999999999997</c:v>
                </c:pt>
                <c:pt idx="8">
                  <c:v>0.38700000000000001</c:v>
                </c:pt>
                <c:pt idx="9">
                  <c:v>0.76300000000000001</c:v>
                </c:pt>
                <c:pt idx="10">
                  <c:v>1.2529999999999999</c:v>
                </c:pt>
                <c:pt idx="11">
                  <c:v>2.2570000000000001</c:v>
                </c:pt>
                <c:pt idx="12">
                  <c:v>2.262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khal'!$I$505:$I$529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11.8</c:v>
                </c:pt>
                <c:pt idx="8">
                  <c:v>13.3</c:v>
                </c:pt>
                <c:pt idx="9">
                  <c:v>14.8</c:v>
                </c:pt>
                <c:pt idx="10">
                  <c:v>19.685500000000001</c:v>
                </c:pt>
                <c:pt idx="11">
                  <c:v>20</c:v>
                </c:pt>
              </c:numCache>
            </c:numRef>
          </c:xVal>
          <c:yVal>
            <c:numRef>
              <c:f>'Silna-Shir khal'!$J$505:$J$529</c:f>
              <c:numCache>
                <c:formatCode>0.00</c:formatCode>
                <c:ptCount val="25"/>
                <c:pt idx="3" formatCode="0.000">
                  <c:v>1.012</c:v>
                </c:pt>
                <c:pt idx="4" formatCode="0.000">
                  <c:v>1.0249999999999999</c:v>
                </c:pt>
                <c:pt idx="5" formatCode="0.000">
                  <c:v>2.2509999999999999</c:v>
                </c:pt>
                <c:pt idx="6" formatCode="0.000">
                  <c:v>2.2000000000000002</c:v>
                </c:pt>
                <c:pt idx="7" formatCode="0.000">
                  <c:v>-1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2.2570000000000001</c:v>
                </c:pt>
                <c:pt idx="11" formatCode="0.000">
                  <c:v>2.262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53824"/>
        <c:axId val="264672000"/>
      </c:scatterChart>
      <c:valAx>
        <c:axId val="2646538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672000"/>
        <c:crosses val="autoZero"/>
        <c:crossBetween val="midCat"/>
      </c:valAx>
      <c:valAx>
        <c:axId val="264672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6538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khal'!$B$534:$B$557</c:f>
              <c:numCache>
                <c:formatCode>0.00</c:formatCode>
                <c:ptCount val="24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23</c:v>
                </c:pt>
                <c:pt idx="13">
                  <c:v>28</c:v>
                </c:pt>
              </c:numCache>
            </c:numRef>
          </c:xVal>
          <c:yVal>
            <c:numRef>
              <c:f>'Silna-Shir khal'!$C$534:$C$557</c:f>
              <c:numCache>
                <c:formatCode>0.000</c:formatCode>
                <c:ptCount val="24"/>
                <c:pt idx="0">
                  <c:v>1.3460000000000001</c:v>
                </c:pt>
                <c:pt idx="1">
                  <c:v>1.3640000000000001</c:v>
                </c:pt>
                <c:pt idx="2">
                  <c:v>2.161</c:v>
                </c:pt>
                <c:pt idx="3">
                  <c:v>2.15</c:v>
                </c:pt>
                <c:pt idx="4">
                  <c:v>1.1160000000000001</c:v>
                </c:pt>
                <c:pt idx="5">
                  <c:v>0.46100000000000002</c:v>
                </c:pt>
                <c:pt idx="6">
                  <c:v>-1E-3</c:v>
                </c:pt>
                <c:pt idx="7">
                  <c:v>-0.10299999999999999</c:v>
                </c:pt>
                <c:pt idx="8">
                  <c:v>1E-3</c:v>
                </c:pt>
                <c:pt idx="9">
                  <c:v>0.46</c:v>
                </c:pt>
                <c:pt idx="10">
                  <c:v>1.115</c:v>
                </c:pt>
                <c:pt idx="11">
                  <c:v>2.41</c:v>
                </c:pt>
                <c:pt idx="12">
                  <c:v>2.4049999999999998</c:v>
                </c:pt>
                <c:pt idx="13">
                  <c:v>2.39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khal'!$I$534:$I$558</c:f>
              <c:numCache>
                <c:formatCode>0.00</c:formatCode>
                <c:ptCount val="25"/>
                <c:pt idx="5">
                  <c:v>0</c:v>
                </c:pt>
                <c:pt idx="6">
                  <c:v>7</c:v>
                </c:pt>
                <c:pt idx="7">
                  <c:v>8</c:v>
                </c:pt>
                <c:pt idx="8">
                  <c:v>12.7415</c:v>
                </c:pt>
                <c:pt idx="9">
                  <c:v>14.2415</c:v>
                </c:pt>
                <c:pt idx="10">
                  <c:v>15.7415</c:v>
                </c:pt>
                <c:pt idx="11">
                  <c:v>20.8565</c:v>
                </c:pt>
                <c:pt idx="12">
                  <c:v>23</c:v>
                </c:pt>
                <c:pt idx="13">
                  <c:v>28</c:v>
                </c:pt>
              </c:numCache>
            </c:numRef>
          </c:xVal>
          <c:yVal>
            <c:numRef>
              <c:f>'Silna-Shir khal'!$J$534:$J$558</c:f>
              <c:numCache>
                <c:formatCode>0.00</c:formatCode>
                <c:ptCount val="25"/>
                <c:pt idx="5" formatCode="0.000">
                  <c:v>1.3460000000000001</c:v>
                </c:pt>
                <c:pt idx="6" formatCode="0.000">
                  <c:v>1.3640000000000001</c:v>
                </c:pt>
                <c:pt idx="7" formatCode="0.000">
                  <c:v>2.161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2.41</c:v>
                </c:pt>
                <c:pt idx="12" formatCode="0.000">
                  <c:v>2.4049999999999998</c:v>
                </c:pt>
                <c:pt idx="13" formatCode="0.000">
                  <c:v>2.39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84672"/>
        <c:axId val="264686208"/>
      </c:scatterChart>
      <c:valAx>
        <c:axId val="2646846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686208"/>
        <c:crosses val="autoZero"/>
        <c:crossBetween val="midCat"/>
      </c:valAx>
      <c:valAx>
        <c:axId val="26468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684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khal'!$B$564:$B$587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28</c:v>
                </c:pt>
                <c:pt idx="14">
                  <c:v>33</c:v>
                </c:pt>
              </c:numCache>
            </c:numRef>
          </c:xVal>
          <c:yVal>
            <c:numRef>
              <c:f>'Silna-Shir khal'!$C$564:$C$587</c:f>
              <c:numCache>
                <c:formatCode>0.000</c:formatCode>
                <c:ptCount val="24"/>
                <c:pt idx="0">
                  <c:v>1.8029999999999999</c:v>
                </c:pt>
                <c:pt idx="1">
                  <c:v>1.7849999999999999</c:v>
                </c:pt>
                <c:pt idx="2">
                  <c:v>1.776</c:v>
                </c:pt>
                <c:pt idx="3">
                  <c:v>1.589</c:v>
                </c:pt>
                <c:pt idx="4">
                  <c:v>0.73499999999999999</c:v>
                </c:pt>
                <c:pt idx="5">
                  <c:v>0.03</c:v>
                </c:pt>
                <c:pt idx="6">
                  <c:v>-7.1999999999999995E-2</c:v>
                </c:pt>
                <c:pt idx="7">
                  <c:v>3.3000000000000002E-2</c:v>
                </c:pt>
                <c:pt idx="8">
                  <c:v>0.64900000000000002</c:v>
                </c:pt>
                <c:pt idx="9">
                  <c:v>1.54</c:v>
                </c:pt>
                <c:pt idx="10">
                  <c:v>2.528</c:v>
                </c:pt>
                <c:pt idx="11">
                  <c:v>2.5139999999999998</c:v>
                </c:pt>
                <c:pt idx="12">
                  <c:v>1.7350000000000001</c:v>
                </c:pt>
                <c:pt idx="13">
                  <c:v>1.7290000000000001</c:v>
                </c:pt>
                <c:pt idx="14">
                  <c:v>1.7030000000000001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khal'!$I$564:$I$588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9</c:v>
                </c:pt>
                <c:pt idx="7">
                  <c:v>13.164</c:v>
                </c:pt>
                <c:pt idx="8">
                  <c:v>14.664</c:v>
                </c:pt>
                <c:pt idx="9">
                  <c:v>16.164000000000001</c:v>
                </c:pt>
                <c:pt idx="10">
                  <c:v>21.429000000000002</c:v>
                </c:pt>
                <c:pt idx="11">
                  <c:v>22</c:v>
                </c:pt>
                <c:pt idx="12">
                  <c:v>23</c:v>
                </c:pt>
                <c:pt idx="13">
                  <c:v>28</c:v>
                </c:pt>
                <c:pt idx="14">
                  <c:v>33</c:v>
                </c:pt>
              </c:numCache>
            </c:numRef>
          </c:xVal>
          <c:yVal>
            <c:numRef>
              <c:f>'Silna-Shir khal'!$J$564:$J$588</c:f>
              <c:numCache>
                <c:formatCode>0.00</c:formatCode>
                <c:ptCount val="25"/>
                <c:pt idx="4" formatCode="0.000">
                  <c:v>1.8029999999999999</c:v>
                </c:pt>
                <c:pt idx="5" formatCode="0.000">
                  <c:v>1.7849999999999999</c:v>
                </c:pt>
                <c:pt idx="6" formatCode="0.000">
                  <c:v>1.776</c:v>
                </c:pt>
                <c:pt idx="7" formatCode="0.000">
                  <c:v>-1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2.5099999999999998</c:v>
                </c:pt>
                <c:pt idx="11" formatCode="0.000">
                  <c:v>2.5139999999999998</c:v>
                </c:pt>
                <c:pt idx="12" formatCode="0.000">
                  <c:v>1.7350000000000001</c:v>
                </c:pt>
                <c:pt idx="13" formatCode="0.000">
                  <c:v>1.7290000000000001</c:v>
                </c:pt>
                <c:pt idx="14" formatCode="0.000">
                  <c:v>1.7030000000000001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32672"/>
        <c:axId val="264734208"/>
      </c:scatterChart>
      <c:valAx>
        <c:axId val="2647326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734208"/>
        <c:crosses val="autoZero"/>
        <c:crossBetween val="midCat"/>
      </c:valAx>
      <c:valAx>
        <c:axId val="26473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732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khal'!$B$594:$B$617</c:f>
              <c:numCache>
                <c:formatCode>0.00</c:formatCode>
                <c:ptCount val="24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23</c:v>
                </c:pt>
                <c:pt idx="13">
                  <c:v>24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'Silna-Shir khal'!$C$594:$C$617</c:f>
              <c:numCache>
                <c:formatCode>0.000</c:formatCode>
                <c:ptCount val="24"/>
                <c:pt idx="0">
                  <c:v>2.0230000000000001</c:v>
                </c:pt>
                <c:pt idx="1">
                  <c:v>2.04</c:v>
                </c:pt>
                <c:pt idx="2">
                  <c:v>2.63</c:v>
                </c:pt>
                <c:pt idx="3">
                  <c:v>2.6150000000000002</c:v>
                </c:pt>
                <c:pt idx="4">
                  <c:v>1.5840000000000001</c:v>
                </c:pt>
                <c:pt idx="5">
                  <c:v>0.73299999999999998</c:v>
                </c:pt>
                <c:pt idx="6">
                  <c:v>0.113</c:v>
                </c:pt>
                <c:pt idx="7">
                  <c:v>8.9999999999999993E-3</c:v>
                </c:pt>
                <c:pt idx="8">
                  <c:v>0.11</c:v>
                </c:pt>
                <c:pt idx="9">
                  <c:v>0.72899999999999998</c:v>
                </c:pt>
                <c:pt idx="10">
                  <c:v>1.58</c:v>
                </c:pt>
                <c:pt idx="11">
                  <c:v>2.7490000000000001</c:v>
                </c:pt>
                <c:pt idx="12">
                  <c:v>2.734</c:v>
                </c:pt>
                <c:pt idx="13">
                  <c:v>1.8660000000000001</c:v>
                </c:pt>
                <c:pt idx="14">
                  <c:v>1.859</c:v>
                </c:pt>
                <c:pt idx="15">
                  <c:v>1.8540000000000001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khal'!$I$594:$I$618</c:f>
              <c:numCache>
                <c:formatCode>0.00</c:formatCode>
                <c:ptCount val="25"/>
                <c:pt idx="8">
                  <c:v>0</c:v>
                </c:pt>
                <c:pt idx="9">
                  <c:v>7</c:v>
                </c:pt>
                <c:pt idx="10">
                  <c:v>8</c:v>
                </c:pt>
                <c:pt idx="11">
                  <c:v>13.445</c:v>
                </c:pt>
                <c:pt idx="12">
                  <c:v>14.945</c:v>
                </c:pt>
                <c:pt idx="13">
                  <c:v>16.445</c:v>
                </c:pt>
                <c:pt idx="14">
                  <c:v>22.0685</c:v>
                </c:pt>
                <c:pt idx="15">
                  <c:v>23</c:v>
                </c:pt>
                <c:pt idx="16">
                  <c:v>24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'Silna-Shir khal'!$J$594:$J$618</c:f>
              <c:numCache>
                <c:formatCode>0.00</c:formatCode>
                <c:ptCount val="25"/>
                <c:pt idx="8" formatCode="0.000">
                  <c:v>2.0230000000000001</c:v>
                </c:pt>
                <c:pt idx="9" formatCode="0.000">
                  <c:v>2.04</c:v>
                </c:pt>
                <c:pt idx="10" formatCode="0.000">
                  <c:v>2.63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-1</c:v>
                </c:pt>
                <c:pt idx="14" formatCode="0.000">
                  <c:v>2.7490000000000001</c:v>
                </c:pt>
                <c:pt idx="15" formatCode="0.000">
                  <c:v>2.734</c:v>
                </c:pt>
                <c:pt idx="16" formatCode="0.000">
                  <c:v>1.8660000000000001</c:v>
                </c:pt>
                <c:pt idx="17" formatCode="0.000">
                  <c:v>1.859</c:v>
                </c:pt>
                <c:pt idx="18" formatCode="0.000">
                  <c:v>1.8540000000000001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63264"/>
        <c:axId val="264764800"/>
      </c:scatterChart>
      <c:valAx>
        <c:axId val="2647632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764800"/>
        <c:crosses val="autoZero"/>
        <c:crossBetween val="midCat"/>
      </c:valAx>
      <c:valAx>
        <c:axId val="264764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7632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khal'!$B$624:$B$647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'Silna-Shir khal'!$C$624:$C$647</c:f>
              <c:numCache>
                <c:formatCode>0.000</c:formatCode>
                <c:ptCount val="24"/>
                <c:pt idx="0">
                  <c:v>2.8290000000000002</c:v>
                </c:pt>
                <c:pt idx="1">
                  <c:v>2.82</c:v>
                </c:pt>
                <c:pt idx="2">
                  <c:v>1.5820000000000001</c:v>
                </c:pt>
                <c:pt idx="3">
                  <c:v>0.81699999999999995</c:v>
                </c:pt>
                <c:pt idx="4">
                  <c:v>0.34</c:v>
                </c:pt>
                <c:pt idx="5">
                  <c:v>0.23699999999999999</c:v>
                </c:pt>
                <c:pt idx="6">
                  <c:v>0.34300000000000003</c:v>
                </c:pt>
                <c:pt idx="7">
                  <c:v>0.78200000000000003</c:v>
                </c:pt>
                <c:pt idx="8">
                  <c:v>1.587</c:v>
                </c:pt>
                <c:pt idx="9">
                  <c:v>2.7029999999999998</c:v>
                </c:pt>
                <c:pt idx="10">
                  <c:v>2.7090000000000001</c:v>
                </c:pt>
                <c:pt idx="11">
                  <c:v>2.6190000000000002</c:v>
                </c:pt>
                <c:pt idx="12">
                  <c:v>2.13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khal'!$I$624:$I$648</c:f>
              <c:numCache>
                <c:formatCode>0.00</c:formatCode>
                <c:ptCount val="25"/>
                <c:pt idx="9">
                  <c:v>0</c:v>
                </c:pt>
                <c:pt idx="10">
                  <c:v>1</c:v>
                </c:pt>
                <c:pt idx="11">
                  <c:v>1.5</c:v>
                </c:pt>
                <c:pt idx="12">
                  <c:v>6.15</c:v>
                </c:pt>
                <c:pt idx="13">
                  <c:v>7.65</c:v>
                </c:pt>
                <c:pt idx="14">
                  <c:v>9.15</c:v>
                </c:pt>
                <c:pt idx="15">
                  <c:v>14.700000000000001</c:v>
                </c:pt>
                <c:pt idx="16">
                  <c:v>16</c:v>
                </c:pt>
                <c:pt idx="17">
                  <c:v>20</c:v>
                </c:pt>
                <c:pt idx="18">
                  <c:v>25</c:v>
                </c:pt>
              </c:numCache>
            </c:numRef>
          </c:xVal>
          <c:yVal>
            <c:numRef>
              <c:f>'Silna-Shir khal'!$J$624:$J$648</c:f>
              <c:numCache>
                <c:formatCode>0.00</c:formatCode>
                <c:ptCount val="25"/>
                <c:pt idx="9" formatCode="0.000">
                  <c:v>2.8290000000000002</c:v>
                </c:pt>
                <c:pt idx="10" formatCode="0.000">
                  <c:v>2.82</c:v>
                </c:pt>
                <c:pt idx="11" formatCode="0.000">
                  <c:v>2.1</c:v>
                </c:pt>
                <c:pt idx="12" formatCode="0.000">
                  <c:v>-1</c:v>
                </c:pt>
                <c:pt idx="13" formatCode="0.000">
                  <c:v>-1</c:v>
                </c:pt>
                <c:pt idx="14" formatCode="0.000">
                  <c:v>-1</c:v>
                </c:pt>
                <c:pt idx="15" formatCode="0.000">
                  <c:v>2.7</c:v>
                </c:pt>
                <c:pt idx="16" formatCode="0.000">
                  <c:v>2.7090000000000001</c:v>
                </c:pt>
                <c:pt idx="17" formatCode="0.000">
                  <c:v>2.6190000000000002</c:v>
                </c:pt>
                <c:pt idx="18" formatCode="0.000">
                  <c:v>2.13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39104"/>
        <c:axId val="267040640"/>
      </c:scatterChart>
      <c:valAx>
        <c:axId val="2670391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040640"/>
        <c:crosses val="autoZero"/>
        <c:crossBetween val="midCat"/>
      </c:valAx>
      <c:valAx>
        <c:axId val="26704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0391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khal'!$B$654:$B$677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27</c:v>
                </c:pt>
                <c:pt idx="12">
                  <c:v>28</c:v>
                </c:pt>
              </c:numCache>
            </c:numRef>
          </c:xVal>
          <c:yVal>
            <c:numRef>
              <c:f>'Silna-Shir khal'!$C$654:$C$677</c:f>
              <c:numCache>
                <c:formatCode>0.000</c:formatCode>
                <c:ptCount val="24"/>
                <c:pt idx="0">
                  <c:v>3.4510000000000001</c:v>
                </c:pt>
                <c:pt idx="1">
                  <c:v>3.444</c:v>
                </c:pt>
                <c:pt idx="2">
                  <c:v>3.4390000000000001</c:v>
                </c:pt>
                <c:pt idx="3">
                  <c:v>2.3130000000000002</c:v>
                </c:pt>
                <c:pt idx="4">
                  <c:v>1.02</c:v>
                </c:pt>
                <c:pt idx="5">
                  <c:v>0.19800000000000001</c:v>
                </c:pt>
                <c:pt idx="6">
                  <c:v>9.4E-2</c:v>
                </c:pt>
                <c:pt idx="7">
                  <c:v>0.19500000000000001</c:v>
                </c:pt>
                <c:pt idx="8">
                  <c:v>0.98899999999999999</c:v>
                </c:pt>
                <c:pt idx="9">
                  <c:v>2.3149999999999999</c:v>
                </c:pt>
                <c:pt idx="10">
                  <c:v>4.194</c:v>
                </c:pt>
                <c:pt idx="11">
                  <c:v>4.18</c:v>
                </c:pt>
                <c:pt idx="12">
                  <c:v>4.125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khal'!$I$654:$I$678</c:f>
              <c:numCache>
                <c:formatCode>0.00</c:formatCode>
                <c:ptCount val="25"/>
                <c:pt idx="2">
                  <c:v>0</c:v>
                </c:pt>
                <c:pt idx="3">
                  <c:v>5</c:v>
                </c:pt>
                <c:pt idx="4">
                  <c:v>9</c:v>
                </c:pt>
                <c:pt idx="5">
                  <c:v>15.6585</c:v>
                </c:pt>
                <c:pt idx="6">
                  <c:v>17.1585</c:v>
                </c:pt>
                <c:pt idx="7">
                  <c:v>18.6585</c:v>
                </c:pt>
                <c:pt idx="8">
                  <c:v>26.4495</c:v>
                </c:pt>
                <c:pt idx="9">
                  <c:v>27</c:v>
                </c:pt>
                <c:pt idx="10">
                  <c:v>28</c:v>
                </c:pt>
              </c:numCache>
            </c:numRef>
          </c:xVal>
          <c:yVal>
            <c:numRef>
              <c:f>'Silna-Shir khal'!$J$654:$J$678</c:f>
              <c:numCache>
                <c:formatCode>0.00</c:formatCode>
                <c:ptCount val="25"/>
                <c:pt idx="2" formatCode="0.000">
                  <c:v>3.4510000000000001</c:v>
                </c:pt>
                <c:pt idx="3" formatCode="0.000">
                  <c:v>3.444</c:v>
                </c:pt>
                <c:pt idx="4" formatCode="0.000">
                  <c:v>3.4390000000000001</c:v>
                </c:pt>
                <c:pt idx="5" formatCode="0.000">
                  <c:v>-1</c:v>
                </c:pt>
                <c:pt idx="6" formatCode="0.000">
                  <c:v>-1</c:v>
                </c:pt>
                <c:pt idx="7" formatCode="0.000">
                  <c:v>-1</c:v>
                </c:pt>
                <c:pt idx="8" formatCode="0.000">
                  <c:v>4.194</c:v>
                </c:pt>
                <c:pt idx="9" formatCode="0.000">
                  <c:v>4.18</c:v>
                </c:pt>
                <c:pt idx="10" formatCode="0.000">
                  <c:v>4.125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57792"/>
        <c:axId val="266805632"/>
      </c:scatterChart>
      <c:valAx>
        <c:axId val="2670577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805632"/>
        <c:crosses val="autoZero"/>
        <c:crossBetween val="midCat"/>
      </c:valAx>
      <c:valAx>
        <c:axId val="266805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0577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khal'!$B$764:$B$787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41</c:v>
                </c:pt>
                <c:pt idx="15">
                  <c:v>44</c:v>
                </c:pt>
                <c:pt idx="16">
                  <c:v>47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59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xVal>
          <c:yVal>
            <c:numRef>
              <c:f>'Silna-Shir khal'!$C$764:$C$787</c:f>
              <c:numCache>
                <c:formatCode>0.000</c:formatCode>
                <c:ptCount val="24"/>
                <c:pt idx="0">
                  <c:v>3.0110000000000001</c:v>
                </c:pt>
                <c:pt idx="1">
                  <c:v>3.0840000000000001</c:v>
                </c:pt>
                <c:pt idx="2">
                  <c:v>3.601</c:v>
                </c:pt>
                <c:pt idx="3">
                  <c:v>3.5920000000000001</c:v>
                </c:pt>
                <c:pt idx="4">
                  <c:v>2.0880000000000001</c:v>
                </c:pt>
                <c:pt idx="5">
                  <c:v>0.99099999999999999</c:v>
                </c:pt>
                <c:pt idx="6">
                  <c:v>8.4000000000000005E-2</c:v>
                </c:pt>
                <c:pt idx="7">
                  <c:v>-0.40799999999999997</c:v>
                </c:pt>
                <c:pt idx="8">
                  <c:v>-0.91200000000000003</c:v>
                </c:pt>
                <c:pt idx="9">
                  <c:v>-1.0680000000000001</c:v>
                </c:pt>
                <c:pt idx="10">
                  <c:v>-1.1990000000000001</c:v>
                </c:pt>
                <c:pt idx="11">
                  <c:v>-1.264</c:v>
                </c:pt>
                <c:pt idx="12">
                  <c:v>-1.2190000000000001</c:v>
                </c:pt>
                <c:pt idx="13">
                  <c:v>-1.1679999999999999</c:v>
                </c:pt>
                <c:pt idx="14">
                  <c:v>-1.107</c:v>
                </c:pt>
                <c:pt idx="15">
                  <c:v>-0.90900000000000003</c:v>
                </c:pt>
                <c:pt idx="16">
                  <c:v>-7.0000000000000001E-3</c:v>
                </c:pt>
                <c:pt idx="17">
                  <c:v>0.99299999999999999</c:v>
                </c:pt>
                <c:pt idx="18">
                  <c:v>3.0880000000000001</c:v>
                </c:pt>
                <c:pt idx="19">
                  <c:v>4.782</c:v>
                </c:pt>
                <c:pt idx="20">
                  <c:v>4.8029999999999999</c:v>
                </c:pt>
                <c:pt idx="21">
                  <c:v>4.766</c:v>
                </c:pt>
                <c:pt idx="22">
                  <c:v>3.8919999999999999</c:v>
                </c:pt>
                <c:pt idx="23">
                  <c:v>0.60099999999999998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E0-4929-AA3D-438DDBA44BD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khal'!$I$764:$I$788</c:f>
              <c:numCache>
                <c:formatCode>0.00</c:formatCode>
                <c:ptCount val="25"/>
              </c:numCache>
            </c:numRef>
          </c:xVal>
          <c:yVal>
            <c:numRef>
              <c:f>'Silna-Shir khal'!$J$764:$J$788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E0-4929-AA3D-438DDBA4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842880"/>
        <c:axId val="266844416"/>
      </c:scatterChart>
      <c:valAx>
        <c:axId val="2668428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844416"/>
        <c:crosses val="autoZero"/>
        <c:crossBetween val="midCat"/>
      </c:valAx>
      <c:valAx>
        <c:axId val="26684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8428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khal'!$B$25:$B$43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50</c:v>
                </c:pt>
                <c:pt idx="16">
                  <c:v>55</c:v>
                </c:pt>
              </c:numCache>
            </c:numRef>
          </c:xVal>
          <c:yVal>
            <c:numRef>
              <c:f>'Outfall khal'!$C$25:$C$43</c:f>
              <c:numCache>
                <c:formatCode>0.000</c:formatCode>
                <c:ptCount val="19"/>
                <c:pt idx="0">
                  <c:v>2.2109999999999999</c:v>
                </c:pt>
                <c:pt idx="1">
                  <c:v>2.202</c:v>
                </c:pt>
                <c:pt idx="2">
                  <c:v>2.19</c:v>
                </c:pt>
                <c:pt idx="3">
                  <c:v>1.139</c:v>
                </c:pt>
                <c:pt idx="4">
                  <c:v>0.34</c:v>
                </c:pt>
                <c:pt idx="5">
                  <c:v>-0.56799999999999995</c:v>
                </c:pt>
                <c:pt idx="6">
                  <c:v>-1.39</c:v>
                </c:pt>
                <c:pt idx="7">
                  <c:v>-1.9770000000000001</c:v>
                </c:pt>
                <c:pt idx="8">
                  <c:v>-2.1880000000000002</c:v>
                </c:pt>
                <c:pt idx="9">
                  <c:v>-1.9710000000000001</c:v>
                </c:pt>
                <c:pt idx="10">
                  <c:v>-1.389</c:v>
                </c:pt>
                <c:pt idx="11">
                  <c:v>-0.56799999999999995</c:v>
                </c:pt>
                <c:pt idx="12">
                  <c:v>0.23799999999999999</c:v>
                </c:pt>
                <c:pt idx="13">
                  <c:v>1.238</c:v>
                </c:pt>
                <c:pt idx="14">
                  <c:v>3.1110000000000002</c:v>
                </c:pt>
                <c:pt idx="15">
                  <c:v>3.1230000000000002</c:v>
                </c:pt>
                <c:pt idx="16">
                  <c:v>3.1339999999999999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khal'!$H$26:$H$43</c:f>
            </c:numRef>
          </c:xVal>
          <c:yVal>
            <c:numRef>
              <c:f>'Outfall khal'!$I$26:$I$43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408"/>
        <c:axId val="207730944"/>
      </c:scatterChart>
      <c:valAx>
        <c:axId val="2077294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30944"/>
        <c:crosses val="autoZero"/>
        <c:crossBetween val="midCat"/>
      </c:valAx>
      <c:valAx>
        <c:axId val="20773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294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khal'!$B$794:$B$817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41</c:v>
                </c:pt>
                <c:pt idx="15">
                  <c:v>44</c:v>
                </c:pt>
                <c:pt idx="16">
                  <c:v>47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59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xVal>
          <c:yVal>
            <c:numRef>
              <c:f>'Silna-Shir khal'!$C$794:$C$817</c:f>
              <c:numCache>
                <c:formatCode>0.000</c:formatCode>
                <c:ptCount val="24"/>
                <c:pt idx="0">
                  <c:v>1.2929999999999999</c:v>
                </c:pt>
                <c:pt idx="1">
                  <c:v>1.49</c:v>
                </c:pt>
                <c:pt idx="2">
                  <c:v>3.7850000000000001</c:v>
                </c:pt>
                <c:pt idx="3">
                  <c:v>3.7839999999999998</c:v>
                </c:pt>
                <c:pt idx="4">
                  <c:v>2.4940000000000002</c:v>
                </c:pt>
                <c:pt idx="5">
                  <c:v>1.3939999999999999</c:v>
                </c:pt>
                <c:pt idx="6">
                  <c:v>0.49399999999999999</c:v>
                </c:pt>
                <c:pt idx="7">
                  <c:v>-0.50700000000000001</c:v>
                </c:pt>
                <c:pt idx="8">
                  <c:v>-0.70699999999999996</c:v>
                </c:pt>
                <c:pt idx="9">
                  <c:v>-0.91500000000000004</c:v>
                </c:pt>
                <c:pt idx="10">
                  <c:v>-0.996</c:v>
                </c:pt>
                <c:pt idx="11">
                  <c:v>-1.01</c:v>
                </c:pt>
                <c:pt idx="12">
                  <c:v>-0.98699999999999999</c:v>
                </c:pt>
                <c:pt idx="13">
                  <c:v>-0.81699999999999995</c:v>
                </c:pt>
                <c:pt idx="14">
                  <c:v>-0.50600000000000001</c:v>
                </c:pt>
                <c:pt idx="15">
                  <c:v>0.183</c:v>
                </c:pt>
                <c:pt idx="16">
                  <c:v>0.99</c:v>
                </c:pt>
                <c:pt idx="17">
                  <c:v>1.895</c:v>
                </c:pt>
                <c:pt idx="18">
                  <c:v>3.19</c:v>
                </c:pt>
                <c:pt idx="19">
                  <c:v>4.8849999999999998</c:v>
                </c:pt>
                <c:pt idx="20">
                  <c:v>4.9029999999999996</c:v>
                </c:pt>
                <c:pt idx="21">
                  <c:v>4.7859999999999996</c:v>
                </c:pt>
                <c:pt idx="22">
                  <c:v>2.9929999999999999</c:v>
                </c:pt>
                <c:pt idx="23">
                  <c:v>0.78500000000000003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0E-4D1C-80E2-D164285C0CE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khal'!$I$794:$I$818</c:f>
              <c:numCache>
                <c:formatCode>0.00</c:formatCode>
                <c:ptCount val="25"/>
              </c:numCache>
            </c:numRef>
          </c:xVal>
          <c:yVal>
            <c:numRef>
              <c:f>'Silna-Shir khal'!$J$794:$J$818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0E-4D1C-80E2-D164285C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873856"/>
        <c:axId val="266879744"/>
      </c:scatterChart>
      <c:valAx>
        <c:axId val="2668738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879744"/>
        <c:crosses val="autoZero"/>
        <c:crossBetween val="midCat"/>
      </c:valAx>
      <c:valAx>
        <c:axId val="26687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8738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khal'!$B$824:$B$851</c:f>
              <c:numCache>
                <c:formatCode>0.00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25</c:v>
                </c:pt>
                <c:pt idx="9">
                  <c:v>26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61</c:v>
                </c:pt>
                <c:pt idx="22">
                  <c:v>65</c:v>
                </c:pt>
                <c:pt idx="23">
                  <c:v>68</c:v>
                </c:pt>
                <c:pt idx="24">
                  <c:v>71</c:v>
                </c:pt>
              </c:numCache>
            </c:numRef>
          </c:xVal>
          <c:yVal>
            <c:numRef>
              <c:f>'Silna-Shir khal'!$C$824:$C$851</c:f>
              <c:numCache>
                <c:formatCode>0.000</c:formatCode>
                <c:ptCount val="28"/>
                <c:pt idx="0">
                  <c:v>3.133</c:v>
                </c:pt>
                <c:pt idx="1">
                  <c:v>3.181</c:v>
                </c:pt>
                <c:pt idx="2">
                  <c:v>3.6619999999999999</c:v>
                </c:pt>
                <c:pt idx="3">
                  <c:v>3.6709999999999998</c:v>
                </c:pt>
                <c:pt idx="4">
                  <c:v>1.978</c:v>
                </c:pt>
                <c:pt idx="5">
                  <c:v>0.47799999999999998</c:v>
                </c:pt>
                <c:pt idx="6">
                  <c:v>-0.42599999999999999</c:v>
                </c:pt>
                <c:pt idx="7">
                  <c:v>-0.82899999999999996</c:v>
                </c:pt>
                <c:pt idx="8">
                  <c:v>-1.0740000000000001</c:v>
                </c:pt>
                <c:pt idx="9">
                  <c:v>-1.1220000000000001</c:v>
                </c:pt>
                <c:pt idx="10">
                  <c:v>-1.2609999999999999</c:v>
                </c:pt>
                <c:pt idx="11">
                  <c:v>-1.2789999999999999</c:v>
                </c:pt>
                <c:pt idx="12">
                  <c:v>-1.214</c:v>
                </c:pt>
                <c:pt idx="13">
                  <c:v>-1.169</c:v>
                </c:pt>
                <c:pt idx="14">
                  <c:v>-1.07</c:v>
                </c:pt>
                <c:pt idx="15">
                  <c:v>-0.82899999999999996</c:v>
                </c:pt>
                <c:pt idx="16">
                  <c:v>-0.41799999999999998</c:v>
                </c:pt>
                <c:pt idx="17">
                  <c:v>0.48099999999999998</c:v>
                </c:pt>
                <c:pt idx="18">
                  <c:v>1.474</c:v>
                </c:pt>
                <c:pt idx="19">
                  <c:v>3.278</c:v>
                </c:pt>
                <c:pt idx="20">
                  <c:v>4.4809999999999999</c:v>
                </c:pt>
                <c:pt idx="21">
                  <c:v>4.532</c:v>
                </c:pt>
                <c:pt idx="22">
                  <c:v>4.4219999999999997</c:v>
                </c:pt>
                <c:pt idx="23">
                  <c:v>2.9809999999999999</c:v>
                </c:pt>
                <c:pt idx="24">
                  <c:v>1.4810000000000001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7B-4E4F-AAA1-02ABA3AA04B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khal'!$I$824:$I$848</c:f>
              <c:numCache>
                <c:formatCode>0.00</c:formatCode>
                <c:ptCount val="25"/>
              </c:numCache>
            </c:numRef>
          </c:xVal>
          <c:yVal>
            <c:numRef>
              <c:f>'Silna-Shir khal'!$J$824:$J$848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7B-4E4F-AAA1-02ABA3AA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08416"/>
        <c:axId val="266909952"/>
      </c:scatterChart>
      <c:valAx>
        <c:axId val="2669084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909952"/>
        <c:crosses val="autoZero"/>
        <c:crossBetween val="midCat"/>
      </c:valAx>
      <c:valAx>
        <c:axId val="26690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9084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khal'!$B$854:$B$879</c:f>
              <c:numCache>
                <c:formatCode>0.00</c:formatCode>
                <c:ptCount val="2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30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55</c:v>
                </c:pt>
                <c:pt idx="21">
                  <c:v>60</c:v>
                </c:pt>
                <c:pt idx="22">
                  <c:v>63</c:v>
                </c:pt>
                <c:pt idx="23">
                  <c:v>67</c:v>
                </c:pt>
                <c:pt idx="24">
                  <c:v>72</c:v>
                </c:pt>
              </c:numCache>
            </c:numRef>
          </c:xVal>
          <c:yVal>
            <c:numRef>
              <c:f>'Silna-Shir khal'!$C$854:$C$879</c:f>
              <c:numCache>
                <c:formatCode>0.000</c:formatCode>
                <c:ptCount val="26"/>
                <c:pt idx="0">
                  <c:v>0.69099999999999995</c:v>
                </c:pt>
                <c:pt idx="1">
                  <c:v>0.89300000000000002</c:v>
                </c:pt>
                <c:pt idx="2">
                  <c:v>1.8959999999999999</c:v>
                </c:pt>
                <c:pt idx="3">
                  <c:v>3.488</c:v>
                </c:pt>
                <c:pt idx="4">
                  <c:v>3.4969999999999999</c:v>
                </c:pt>
                <c:pt idx="5">
                  <c:v>2.379</c:v>
                </c:pt>
                <c:pt idx="6">
                  <c:v>1.391</c:v>
                </c:pt>
                <c:pt idx="7">
                  <c:v>0.21099999999999999</c:v>
                </c:pt>
                <c:pt idx="8">
                  <c:v>-0.80900000000000005</c:v>
                </c:pt>
                <c:pt idx="9">
                  <c:v>-0.91400000000000003</c:v>
                </c:pt>
                <c:pt idx="10">
                  <c:v>-0.996</c:v>
                </c:pt>
                <c:pt idx="11">
                  <c:v>-1.012</c:v>
                </c:pt>
                <c:pt idx="12">
                  <c:v>-0.99299999999999999</c:v>
                </c:pt>
                <c:pt idx="13">
                  <c:v>-0.90300000000000002</c:v>
                </c:pt>
                <c:pt idx="14">
                  <c:v>-0.81399999999999995</c:v>
                </c:pt>
                <c:pt idx="15">
                  <c:v>-0.61099999999999999</c:v>
                </c:pt>
                <c:pt idx="16">
                  <c:v>0.19700000000000001</c:v>
                </c:pt>
                <c:pt idx="17">
                  <c:v>1.2410000000000001</c:v>
                </c:pt>
                <c:pt idx="18">
                  <c:v>2.8159999999999998</c:v>
                </c:pt>
                <c:pt idx="19">
                  <c:v>4.1859999999999999</c:v>
                </c:pt>
                <c:pt idx="20">
                  <c:v>4.2060000000000004</c:v>
                </c:pt>
                <c:pt idx="21">
                  <c:v>4.1669999999999998</c:v>
                </c:pt>
                <c:pt idx="22">
                  <c:v>2.597</c:v>
                </c:pt>
                <c:pt idx="23">
                  <c:v>0.496</c:v>
                </c:pt>
                <c:pt idx="24">
                  <c:v>0.44700000000000001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BB-4758-83A6-901D8EAC774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khal'!$I$855:$I$879</c:f>
              <c:numCache>
                <c:formatCode>0.00</c:formatCode>
                <c:ptCount val="25"/>
              </c:numCache>
            </c:numRef>
          </c:xVal>
          <c:yVal>
            <c:numRef>
              <c:f>'Silna-Shir khal'!$J$855:$J$879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BB-4758-83A6-901D8EAC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36704"/>
        <c:axId val="267338496"/>
      </c:scatterChart>
      <c:valAx>
        <c:axId val="2673367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338496"/>
        <c:crosses val="autoZero"/>
        <c:crossBetween val="midCat"/>
      </c:valAx>
      <c:valAx>
        <c:axId val="267338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336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khal'!$B$885:$B$910</c:f>
              <c:numCache>
                <c:formatCode>0.00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52</c:v>
                </c:pt>
                <c:pt idx="20">
                  <c:v>55</c:v>
                </c:pt>
                <c:pt idx="21">
                  <c:v>60</c:v>
                </c:pt>
              </c:numCache>
            </c:numRef>
          </c:xVal>
          <c:yVal>
            <c:numRef>
              <c:f>'Silna-Shir khal'!$C$885:$C$910</c:f>
              <c:numCache>
                <c:formatCode>0.000</c:formatCode>
                <c:ptCount val="26"/>
                <c:pt idx="0">
                  <c:v>3.5379999999999998</c:v>
                </c:pt>
                <c:pt idx="1">
                  <c:v>3.5270000000000001</c:v>
                </c:pt>
                <c:pt idx="2">
                  <c:v>2.5249999999999999</c:v>
                </c:pt>
                <c:pt idx="3">
                  <c:v>1.4239999999999999</c:v>
                </c:pt>
                <c:pt idx="4">
                  <c:v>0.52</c:v>
                </c:pt>
                <c:pt idx="5">
                  <c:v>-0.47799999999999998</c:v>
                </c:pt>
                <c:pt idx="6">
                  <c:v>-0.57099999999999995</c:v>
                </c:pt>
                <c:pt idx="7">
                  <c:v>-1.0760000000000001</c:v>
                </c:pt>
                <c:pt idx="8">
                  <c:v>-1.165</c:v>
                </c:pt>
                <c:pt idx="9">
                  <c:v>-1.1719999999999999</c:v>
                </c:pt>
                <c:pt idx="10">
                  <c:v>-1.0760000000000001</c:v>
                </c:pt>
                <c:pt idx="11">
                  <c:v>-0.96299999999999997</c:v>
                </c:pt>
                <c:pt idx="12">
                  <c:v>-0.55800000000000005</c:v>
                </c:pt>
                <c:pt idx="13">
                  <c:v>0.32</c:v>
                </c:pt>
                <c:pt idx="14">
                  <c:v>1.0269999999999999</c:v>
                </c:pt>
                <c:pt idx="15">
                  <c:v>2.3239999999999998</c:v>
                </c:pt>
                <c:pt idx="16">
                  <c:v>3.02</c:v>
                </c:pt>
                <c:pt idx="17">
                  <c:v>4.327</c:v>
                </c:pt>
                <c:pt idx="18">
                  <c:v>4.3390000000000004</c:v>
                </c:pt>
                <c:pt idx="19">
                  <c:v>4.2679999999999998</c:v>
                </c:pt>
                <c:pt idx="20">
                  <c:v>4.2279999999999998</c:v>
                </c:pt>
                <c:pt idx="21">
                  <c:v>4.2190000000000003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89-43C7-BB93-EE3BF44B9A5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khal'!$I$886:$I$910</c:f>
              <c:numCache>
                <c:formatCode>0.00</c:formatCode>
                <c:ptCount val="25"/>
              </c:numCache>
            </c:numRef>
          </c:xVal>
          <c:yVal>
            <c:numRef>
              <c:f>'Silna-Shir khal'!$J$886:$J$910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89-43C7-BB93-EE3BF44B9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84320"/>
        <c:axId val="267385856"/>
      </c:scatterChart>
      <c:valAx>
        <c:axId val="2673843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385856"/>
        <c:crosses val="autoZero"/>
        <c:crossBetween val="midCat"/>
      </c:valAx>
      <c:valAx>
        <c:axId val="26738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384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khal'!$B$916:$B$940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41</c:v>
                </c:pt>
                <c:pt idx="16">
                  <c:v>44</c:v>
                </c:pt>
                <c:pt idx="17">
                  <c:v>46</c:v>
                </c:pt>
                <c:pt idx="18">
                  <c:v>48</c:v>
                </c:pt>
                <c:pt idx="19">
                  <c:v>52</c:v>
                </c:pt>
                <c:pt idx="20">
                  <c:v>57</c:v>
                </c:pt>
                <c:pt idx="21">
                  <c:v>59</c:v>
                </c:pt>
                <c:pt idx="22">
                  <c:v>62</c:v>
                </c:pt>
              </c:numCache>
            </c:numRef>
          </c:xVal>
          <c:yVal>
            <c:numRef>
              <c:f>'Silna-Shir khal'!$C$916:$C$940</c:f>
              <c:numCache>
                <c:formatCode>0.000</c:formatCode>
                <c:ptCount val="25"/>
                <c:pt idx="0">
                  <c:v>2.4950000000000001</c:v>
                </c:pt>
                <c:pt idx="1">
                  <c:v>2.5350000000000001</c:v>
                </c:pt>
                <c:pt idx="2">
                  <c:v>2.5939999999999999</c:v>
                </c:pt>
                <c:pt idx="3">
                  <c:v>3.1949999999999998</c:v>
                </c:pt>
                <c:pt idx="4">
                  <c:v>3.2040000000000002</c:v>
                </c:pt>
                <c:pt idx="5">
                  <c:v>1.6910000000000001</c:v>
                </c:pt>
                <c:pt idx="6">
                  <c:v>0.58699999999999997</c:v>
                </c:pt>
                <c:pt idx="7">
                  <c:v>-1.0999999999999999E-2</c:v>
                </c:pt>
                <c:pt idx="8">
                  <c:v>-0.90600000000000003</c:v>
                </c:pt>
                <c:pt idx="9">
                  <c:v>-1.1060000000000001</c:v>
                </c:pt>
                <c:pt idx="10">
                  <c:v>-1.304</c:v>
                </c:pt>
                <c:pt idx="11">
                  <c:v>-1.405</c:v>
                </c:pt>
                <c:pt idx="12">
                  <c:v>-1.298</c:v>
                </c:pt>
                <c:pt idx="13">
                  <c:v>-1.1160000000000001</c:v>
                </c:pt>
                <c:pt idx="14">
                  <c:v>-0.216</c:v>
                </c:pt>
                <c:pt idx="15">
                  <c:v>0.98699999999999999</c:v>
                </c:pt>
                <c:pt idx="16">
                  <c:v>2.056</c:v>
                </c:pt>
                <c:pt idx="17">
                  <c:v>3.5870000000000002</c:v>
                </c:pt>
                <c:pt idx="18">
                  <c:v>4.8890000000000002</c:v>
                </c:pt>
                <c:pt idx="19">
                  <c:v>4.9059999999999997</c:v>
                </c:pt>
                <c:pt idx="20">
                  <c:v>4.8449999999999998</c:v>
                </c:pt>
                <c:pt idx="21">
                  <c:v>3.9940000000000002</c:v>
                </c:pt>
                <c:pt idx="22">
                  <c:v>3.9860000000000002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6A-485F-9856-34C7AD76DD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khal'!$I$917:$I$941</c:f>
              <c:numCache>
                <c:formatCode>0.00</c:formatCode>
                <c:ptCount val="25"/>
              </c:numCache>
            </c:numRef>
          </c:xVal>
          <c:yVal>
            <c:numRef>
              <c:f>'Silna-Shir khal'!$J$917:$J$941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6A-485F-9856-34C7AD76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15552"/>
        <c:axId val="267417088"/>
      </c:scatterChart>
      <c:valAx>
        <c:axId val="2674155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417088"/>
        <c:crosses val="autoZero"/>
        <c:crossBetween val="midCat"/>
      </c:valAx>
      <c:valAx>
        <c:axId val="26741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415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khal'!$B$948:$B$972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53</c:v>
                </c:pt>
                <c:pt idx="19">
                  <c:v>55</c:v>
                </c:pt>
                <c:pt idx="20">
                  <c:v>56</c:v>
                </c:pt>
                <c:pt idx="21">
                  <c:v>60</c:v>
                </c:pt>
                <c:pt idx="22">
                  <c:v>65</c:v>
                </c:pt>
                <c:pt idx="23">
                  <c:v>67</c:v>
                </c:pt>
              </c:numCache>
            </c:numRef>
          </c:xVal>
          <c:yVal>
            <c:numRef>
              <c:f>'Silna-Shir khal'!$C$948:$C$972</c:f>
              <c:numCache>
                <c:formatCode>0.000</c:formatCode>
                <c:ptCount val="25"/>
                <c:pt idx="0">
                  <c:v>1.2849999999999999</c:v>
                </c:pt>
                <c:pt idx="1">
                  <c:v>1.3320000000000001</c:v>
                </c:pt>
                <c:pt idx="2">
                  <c:v>2.2360000000000002</c:v>
                </c:pt>
                <c:pt idx="3">
                  <c:v>2.222</c:v>
                </c:pt>
                <c:pt idx="4">
                  <c:v>0.73199999999999998</c:v>
                </c:pt>
                <c:pt idx="5">
                  <c:v>0.13200000000000001</c:v>
                </c:pt>
                <c:pt idx="6">
                  <c:v>-0.77200000000000002</c:v>
                </c:pt>
                <c:pt idx="7">
                  <c:v>-1.0640000000000001</c:v>
                </c:pt>
                <c:pt idx="8">
                  <c:v>-1.268</c:v>
                </c:pt>
                <c:pt idx="9">
                  <c:v>-1.375</c:v>
                </c:pt>
                <c:pt idx="10">
                  <c:v>-1.4630000000000001</c:v>
                </c:pt>
                <c:pt idx="11">
                  <c:v>-1.575</c:v>
                </c:pt>
                <c:pt idx="12">
                  <c:v>-1.5149999999999999</c:v>
                </c:pt>
                <c:pt idx="13">
                  <c:v>-1.415</c:v>
                </c:pt>
                <c:pt idx="14">
                  <c:v>-1.1679999999999999</c:v>
                </c:pt>
                <c:pt idx="15">
                  <c:v>-0.86599999999999999</c:v>
                </c:pt>
                <c:pt idx="16">
                  <c:v>-0.76800000000000002</c:v>
                </c:pt>
                <c:pt idx="17">
                  <c:v>-0.37</c:v>
                </c:pt>
                <c:pt idx="18">
                  <c:v>1.032</c:v>
                </c:pt>
                <c:pt idx="19">
                  <c:v>2.6320000000000001</c:v>
                </c:pt>
                <c:pt idx="20">
                  <c:v>3.786</c:v>
                </c:pt>
                <c:pt idx="21">
                  <c:v>3.8359999999999999</c:v>
                </c:pt>
                <c:pt idx="22">
                  <c:v>3.7970000000000002</c:v>
                </c:pt>
                <c:pt idx="23">
                  <c:v>3.1349999999999998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02-4C24-B30A-E8DD62C8A1F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khal'!$I$948:$I$972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21.94</c:v>
                </c:pt>
                <c:pt idx="12">
                  <c:v>24.5</c:v>
                </c:pt>
                <c:pt idx="13">
                  <c:v>33.5</c:v>
                </c:pt>
                <c:pt idx="14">
                  <c:v>42.5</c:v>
                </c:pt>
                <c:pt idx="15">
                  <c:v>46.06</c:v>
                </c:pt>
                <c:pt idx="16">
                  <c:v>48</c:v>
                </c:pt>
                <c:pt idx="17">
                  <c:v>51</c:v>
                </c:pt>
                <c:pt idx="18">
                  <c:v>53</c:v>
                </c:pt>
                <c:pt idx="19">
                  <c:v>55</c:v>
                </c:pt>
                <c:pt idx="20">
                  <c:v>56</c:v>
                </c:pt>
                <c:pt idx="21">
                  <c:v>60</c:v>
                </c:pt>
                <c:pt idx="22">
                  <c:v>65</c:v>
                </c:pt>
                <c:pt idx="23">
                  <c:v>67</c:v>
                </c:pt>
              </c:numCache>
            </c:numRef>
          </c:xVal>
          <c:yVal>
            <c:numRef>
              <c:f>'Silna-Shir khal'!$J$948:$J$972</c:f>
              <c:numCache>
                <c:formatCode>0.00</c:formatCode>
                <c:ptCount val="25"/>
                <c:pt idx="3">
                  <c:v>1.2849999999999999</c:v>
                </c:pt>
                <c:pt idx="4">
                  <c:v>1.3320000000000001</c:v>
                </c:pt>
                <c:pt idx="5">
                  <c:v>2.2360000000000002</c:v>
                </c:pt>
                <c:pt idx="6">
                  <c:v>2.222</c:v>
                </c:pt>
                <c:pt idx="7">
                  <c:v>0.73199999999999998</c:v>
                </c:pt>
                <c:pt idx="8">
                  <c:v>0.13200000000000001</c:v>
                </c:pt>
                <c:pt idx="9">
                  <c:v>-0.77200000000000002</c:v>
                </c:pt>
                <c:pt idx="10">
                  <c:v>-1.0640000000000001</c:v>
                </c:pt>
                <c:pt idx="11">
                  <c:v>-1.3</c:v>
                </c:pt>
                <c:pt idx="12">
                  <c:v>-2.58</c:v>
                </c:pt>
                <c:pt idx="13">
                  <c:v>-2.58</c:v>
                </c:pt>
                <c:pt idx="14">
                  <c:v>-2.58</c:v>
                </c:pt>
                <c:pt idx="15">
                  <c:v>-0.8</c:v>
                </c:pt>
                <c:pt idx="16">
                  <c:v>-0.76800000000000002</c:v>
                </c:pt>
                <c:pt idx="17">
                  <c:v>-0.37</c:v>
                </c:pt>
                <c:pt idx="18">
                  <c:v>1.032</c:v>
                </c:pt>
                <c:pt idx="19">
                  <c:v>2.6320000000000001</c:v>
                </c:pt>
                <c:pt idx="20">
                  <c:v>3.786</c:v>
                </c:pt>
                <c:pt idx="21">
                  <c:v>3.8359999999999999</c:v>
                </c:pt>
                <c:pt idx="22">
                  <c:v>3.7970000000000002</c:v>
                </c:pt>
                <c:pt idx="23">
                  <c:v>3.1349999999999998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02-4C24-B30A-E8DD62C8A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54720"/>
        <c:axId val="267456512"/>
      </c:scatterChart>
      <c:valAx>
        <c:axId val="2674547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456512"/>
        <c:crosses val="autoZero"/>
        <c:crossBetween val="midCat"/>
      </c:valAx>
      <c:valAx>
        <c:axId val="26745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454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khal'!$B$978:$B$1002</c:f>
              <c:numCache>
                <c:formatCode>0.00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38</c:v>
                </c:pt>
                <c:pt idx="16">
                  <c:v>41</c:v>
                </c:pt>
                <c:pt idx="17">
                  <c:v>44</c:v>
                </c:pt>
                <c:pt idx="18">
                  <c:v>47</c:v>
                </c:pt>
                <c:pt idx="19">
                  <c:v>50</c:v>
                </c:pt>
                <c:pt idx="20">
                  <c:v>53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67</c:v>
                </c:pt>
              </c:numCache>
            </c:numRef>
          </c:xVal>
          <c:yVal>
            <c:numRef>
              <c:f>'Silna-Shir khal'!$C$978:$C$1002</c:f>
              <c:numCache>
                <c:formatCode>0.000</c:formatCode>
                <c:ptCount val="25"/>
                <c:pt idx="0">
                  <c:v>0.55800000000000005</c:v>
                </c:pt>
                <c:pt idx="1">
                  <c:v>0.60899999999999999</c:v>
                </c:pt>
                <c:pt idx="2">
                  <c:v>1.107</c:v>
                </c:pt>
                <c:pt idx="3">
                  <c:v>2.8079999999999998</c:v>
                </c:pt>
                <c:pt idx="4">
                  <c:v>2.8239999999999998</c:v>
                </c:pt>
                <c:pt idx="5">
                  <c:v>1.4079999999999999</c:v>
                </c:pt>
                <c:pt idx="6">
                  <c:v>0.60399999999999998</c:v>
                </c:pt>
                <c:pt idx="7">
                  <c:v>0.108</c:v>
                </c:pt>
                <c:pt idx="8">
                  <c:v>-0.45200000000000001</c:v>
                </c:pt>
                <c:pt idx="9">
                  <c:v>-0.59799999999999998</c:v>
                </c:pt>
                <c:pt idx="10">
                  <c:v>-0.77300000000000002</c:v>
                </c:pt>
                <c:pt idx="11">
                  <c:v>-0.79200000000000004</c:v>
                </c:pt>
                <c:pt idx="12">
                  <c:v>-0.84799999999999998</c:v>
                </c:pt>
                <c:pt idx="13">
                  <c:v>-0.90300000000000002</c:v>
                </c:pt>
                <c:pt idx="14">
                  <c:v>-0.871</c:v>
                </c:pt>
                <c:pt idx="15">
                  <c:v>-0.79400000000000004</c:v>
                </c:pt>
                <c:pt idx="16">
                  <c:v>-0.77300000000000002</c:v>
                </c:pt>
                <c:pt idx="17">
                  <c:v>-0.64200000000000002</c:v>
                </c:pt>
                <c:pt idx="18">
                  <c:v>0.30399999999999999</c:v>
                </c:pt>
                <c:pt idx="19">
                  <c:v>1.304</c:v>
                </c:pt>
                <c:pt idx="20">
                  <c:v>2.802</c:v>
                </c:pt>
                <c:pt idx="21">
                  <c:v>4.3070000000000004</c:v>
                </c:pt>
                <c:pt idx="22">
                  <c:v>4.3239999999999998</c:v>
                </c:pt>
                <c:pt idx="23">
                  <c:v>4.2990000000000004</c:v>
                </c:pt>
                <c:pt idx="24">
                  <c:v>2.302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4B-466D-95DA-E5221E5DE76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khal'!$I$979:$I$1003</c:f>
              <c:numCache>
                <c:formatCode>0.00</c:formatCode>
                <c:ptCount val="25"/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  <c:pt idx="10">
                  <c:v>18.28</c:v>
                </c:pt>
                <c:pt idx="11">
                  <c:v>22.2</c:v>
                </c:pt>
                <c:pt idx="12">
                  <c:v>31.2</c:v>
                </c:pt>
                <c:pt idx="13">
                  <c:v>40.200000000000003</c:v>
                </c:pt>
                <c:pt idx="14">
                  <c:v>43.92</c:v>
                </c:pt>
                <c:pt idx="15">
                  <c:v>44</c:v>
                </c:pt>
                <c:pt idx="16">
                  <c:v>47</c:v>
                </c:pt>
                <c:pt idx="17">
                  <c:v>50</c:v>
                </c:pt>
                <c:pt idx="18">
                  <c:v>53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67</c:v>
                </c:pt>
              </c:numCache>
            </c:numRef>
          </c:xVal>
          <c:yVal>
            <c:numRef>
              <c:f>'Silna-Shir khal'!$J$979:$J$1003</c:f>
              <c:numCache>
                <c:formatCode>0.00</c:formatCode>
                <c:ptCount val="25"/>
                <c:pt idx="1">
                  <c:v>0.55800000000000005</c:v>
                </c:pt>
                <c:pt idx="2">
                  <c:v>0.60899999999999999</c:v>
                </c:pt>
                <c:pt idx="3">
                  <c:v>1.107</c:v>
                </c:pt>
                <c:pt idx="4">
                  <c:v>2.8079999999999998</c:v>
                </c:pt>
                <c:pt idx="5">
                  <c:v>2.8239999999999998</c:v>
                </c:pt>
                <c:pt idx="6">
                  <c:v>1.4079999999999999</c:v>
                </c:pt>
                <c:pt idx="7">
                  <c:v>0.60399999999999998</c:v>
                </c:pt>
                <c:pt idx="8">
                  <c:v>0.108</c:v>
                </c:pt>
                <c:pt idx="9">
                  <c:v>-0.45200000000000001</c:v>
                </c:pt>
                <c:pt idx="10">
                  <c:v>-0.6</c:v>
                </c:pt>
                <c:pt idx="11">
                  <c:v>-2.56</c:v>
                </c:pt>
                <c:pt idx="12">
                  <c:v>-2.56</c:v>
                </c:pt>
                <c:pt idx="13">
                  <c:v>-2.56</c:v>
                </c:pt>
                <c:pt idx="14">
                  <c:v>-0.7</c:v>
                </c:pt>
                <c:pt idx="15">
                  <c:v>-0.64200000000000002</c:v>
                </c:pt>
                <c:pt idx="16">
                  <c:v>0.30399999999999999</c:v>
                </c:pt>
                <c:pt idx="17">
                  <c:v>1.304</c:v>
                </c:pt>
                <c:pt idx="18">
                  <c:v>2.802</c:v>
                </c:pt>
                <c:pt idx="19">
                  <c:v>4.3070000000000004</c:v>
                </c:pt>
                <c:pt idx="20">
                  <c:v>4.3239999999999998</c:v>
                </c:pt>
                <c:pt idx="21">
                  <c:v>4.2990000000000004</c:v>
                </c:pt>
                <c:pt idx="22">
                  <c:v>2.302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4B-466D-95DA-E5221E5D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77760"/>
        <c:axId val="267479296"/>
      </c:scatterChart>
      <c:valAx>
        <c:axId val="2674777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479296"/>
        <c:crosses val="autoZero"/>
        <c:crossBetween val="midCat"/>
      </c:valAx>
      <c:valAx>
        <c:axId val="26747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4777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khal'!$B$1008:$B$1032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41</c:v>
                </c:pt>
                <c:pt idx="15">
                  <c:v>44</c:v>
                </c:pt>
                <c:pt idx="16">
                  <c:v>47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58</c:v>
                </c:pt>
                <c:pt idx="21">
                  <c:v>63</c:v>
                </c:pt>
                <c:pt idx="22">
                  <c:v>66</c:v>
                </c:pt>
                <c:pt idx="23">
                  <c:v>71</c:v>
                </c:pt>
              </c:numCache>
            </c:numRef>
          </c:xVal>
          <c:yVal>
            <c:numRef>
              <c:f>'Silna-Shir khal'!$C$1008:$C$1032</c:f>
              <c:numCache>
                <c:formatCode>0.000</c:formatCode>
                <c:ptCount val="25"/>
                <c:pt idx="0">
                  <c:v>2.3199999999999998</c:v>
                </c:pt>
                <c:pt idx="1">
                  <c:v>2.3420000000000001</c:v>
                </c:pt>
                <c:pt idx="2">
                  <c:v>2.7370000000000001</c:v>
                </c:pt>
                <c:pt idx="3">
                  <c:v>2.7559999999999998</c:v>
                </c:pt>
                <c:pt idx="4">
                  <c:v>1.762</c:v>
                </c:pt>
                <c:pt idx="5">
                  <c:v>0.89500000000000002</c:v>
                </c:pt>
                <c:pt idx="6">
                  <c:v>8.5000000000000006E-2</c:v>
                </c:pt>
                <c:pt idx="7">
                  <c:v>-0.158</c:v>
                </c:pt>
                <c:pt idx="8">
                  <c:v>-0.35199999999999998</c:v>
                </c:pt>
                <c:pt idx="9">
                  <c:v>-0.44</c:v>
                </c:pt>
                <c:pt idx="10">
                  <c:v>-0.46400000000000002</c:v>
                </c:pt>
                <c:pt idx="11">
                  <c:v>-0.54500000000000004</c:v>
                </c:pt>
                <c:pt idx="12">
                  <c:v>-0.46500000000000002</c:v>
                </c:pt>
                <c:pt idx="13">
                  <c:v>-0.44</c:v>
                </c:pt>
                <c:pt idx="14">
                  <c:v>-0.34399999999999997</c:v>
                </c:pt>
                <c:pt idx="15">
                  <c:v>-0.30299999999999999</c:v>
                </c:pt>
                <c:pt idx="16">
                  <c:v>-0.25</c:v>
                </c:pt>
                <c:pt idx="17">
                  <c:v>0.747</c:v>
                </c:pt>
                <c:pt idx="18">
                  <c:v>2.8450000000000002</c:v>
                </c:pt>
                <c:pt idx="19">
                  <c:v>4.1369999999999996</c:v>
                </c:pt>
                <c:pt idx="20">
                  <c:v>4.1559999999999997</c:v>
                </c:pt>
                <c:pt idx="21">
                  <c:v>4.125</c:v>
                </c:pt>
                <c:pt idx="22">
                  <c:v>2.8450000000000002</c:v>
                </c:pt>
                <c:pt idx="23">
                  <c:v>2.7959999999999998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FD-4D73-8D5B-ED882E2E4F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khal'!$I$1008:$I$1032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18.12</c:v>
                </c:pt>
                <c:pt idx="12">
                  <c:v>23</c:v>
                </c:pt>
                <c:pt idx="13">
                  <c:v>32</c:v>
                </c:pt>
                <c:pt idx="14">
                  <c:v>41</c:v>
                </c:pt>
                <c:pt idx="15">
                  <c:v>45.480000000000004</c:v>
                </c:pt>
                <c:pt idx="16">
                  <c:v>44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58</c:v>
                </c:pt>
                <c:pt idx="22">
                  <c:v>63</c:v>
                </c:pt>
                <c:pt idx="23">
                  <c:v>66</c:v>
                </c:pt>
                <c:pt idx="24">
                  <c:v>71</c:v>
                </c:pt>
              </c:numCache>
            </c:numRef>
          </c:xVal>
          <c:yVal>
            <c:numRef>
              <c:f>'Silna-Shir khal'!$J$1008:$J$1032</c:f>
              <c:numCache>
                <c:formatCode>0.00</c:formatCode>
                <c:ptCount val="25"/>
                <c:pt idx="4">
                  <c:v>2.3199999999999998</c:v>
                </c:pt>
                <c:pt idx="5">
                  <c:v>2.3420000000000001</c:v>
                </c:pt>
                <c:pt idx="6">
                  <c:v>2.7370000000000001</c:v>
                </c:pt>
                <c:pt idx="7">
                  <c:v>2.7559999999999998</c:v>
                </c:pt>
                <c:pt idx="8">
                  <c:v>1.762</c:v>
                </c:pt>
                <c:pt idx="9">
                  <c:v>0.89500000000000002</c:v>
                </c:pt>
                <c:pt idx="10">
                  <c:v>8.5000000000000006E-2</c:v>
                </c:pt>
                <c:pt idx="11">
                  <c:v>-0.1</c:v>
                </c:pt>
                <c:pt idx="12">
                  <c:v>-2.54</c:v>
                </c:pt>
                <c:pt idx="13">
                  <c:v>-2.54</c:v>
                </c:pt>
                <c:pt idx="14">
                  <c:v>-2.54</c:v>
                </c:pt>
                <c:pt idx="15">
                  <c:v>-0.3</c:v>
                </c:pt>
                <c:pt idx="16">
                  <c:v>-0.30299999999999999</c:v>
                </c:pt>
                <c:pt idx="17">
                  <c:v>-0.25</c:v>
                </c:pt>
                <c:pt idx="18">
                  <c:v>0.747</c:v>
                </c:pt>
                <c:pt idx="19">
                  <c:v>2.8450000000000002</c:v>
                </c:pt>
                <c:pt idx="20">
                  <c:v>4.1369999999999996</c:v>
                </c:pt>
                <c:pt idx="21">
                  <c:v>4.1559999999999997</c:v>
                </c:pt>
                <c:pt idx="22">
                  <c:v>4.125</c:v>
                </c:pt>
                <c:pt idx="23">
                  <c:v>2.8450000000000002</c:v>
                </c:pt>
                <c:pt idx="24">
                  <c:v>2.7959999999999998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FD-4D73-8D5B-ED882E2E4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08736"/>
        <c:axId val="267522816"/>
      </c:scatterChart>
      <c:valAx>
        <c:axId val="2675087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522816"/>
        <c:crosses val="autoZero"/>
        <c:crossBetween val="midCat"/>
      </c:valAx>
      <c:valAx>
        <c:axId val="26752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508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khal'!$B$1039:$B$1063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31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57</c:v>
                </c:pt>
                <c:pt idx="19">
                  <c:v>61</c:v>
                </c:pt>
                <c:pt idx="20">
                  <c:v>64</c:v>
                </c:pt>
                <c:pt idx="21">
                  <c:v>68</c:v>
                </c:pt>
              </c:numCache>
            </c:numRef>
          </c:xVal>
          <c:yVal>
            <c:numRef>
              <c:f>'Silna-Shir khal'!$C$1039:$C$1063</c:f>
              <c:numCache>
                <c:formatCode>0.000</c:formatCode>
                <c:ptCount val="25"/>
                <c:pt idx="0">
                  <c:v>2.5329999999999999</c:v>
                </c:pt>
                <c:pt idx="1">
                  <c:v>2.4260000000000002</c:v>
                </c:pt>
                <c:pt idx="2">
                  <c:v>2.411</c:v>
                </c:pt>
                <c:pt idx="3">
                  <c:v>1.6160000000000001</c:v>
                </c:pt>
                <c:pt idx="4">
                  <c:v>0.85299999999999998</c:v>
                </c:pt>
                <c:pt idx="5">
                  <c:v>0.109</c:v>
                </c:pt>
                <c:pt idx="6">
                  <c:v>-0.56399999999999995</c:v>
                </c:pt>
                <c:pt idx="7">
                  <c:v>-0.68899999999999995</c:v>
                </c:pt>
                <c:pt idx="8">
                  <c:v>-0.83299999999999996</c:v>
                </c:pt>
                <c:pt idx="9">
                  <c:v>-0.85699999999999998</c:v>
                </c:pt>
                <c:pt idx="10">
                  <c:v>-0.81200000000000006</c:v>
                </c:pt>
                <c:pt idx="11">
                  <c:v>-0.77300000000000002</c:v>
                </c:pt>
                <c:pt idx="12">
                  <c:v>-0.73299999999999998</c:v>
                </c:pt>
                <c:pt idx="13">
                  <c:v>-0.59099999999999997</c:v>
                </c:pt>
                <c:pt idx="14">
                  <c:v>0.61599999999999999</c:v>
                </c:pt>
                <c:pt idx="15">
                  <c:v>2.117</c:v>
                </c:pt>
                <c:pt idx="16">
                  <c:v>3.11</c:v>
                </c:pt>
                <c:pt idx="17">
                  <c:v>4.2960000000000003</c:v>
                </c:pt>
                <c:pt idx="18">
                  <c:v>4.327</c:v>
                </c:pt>
                <c:pt idx="19">
                  <c:v>4.2869999999999999</c:v>
                </c:pt>
                <c:pt idx="20">
                  <c:v>2.6160000000000001</c:v>
                </c:pt>
                <c:pt idx="21">
                  <c:v>2.5670000000000002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7C-4C61-A2A2-A675D7E1D06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khal'!$I$1039:$I$1063</c:f>
              <c:numCache>
                <c:formatCode>0.00</c:formatCode>
                <c:ptCount val="25"/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12</c:v>
                </c:pt>
                <c:pt idx="11">
                  <c:v>13.46</c:v>
                </c:pt>
                <c:pt idx="12">
                  <c:v>20.5</c:v>
                </c:pt>
                <c:pt idx="13">
                  <c:v>29.5</c:v>
                </c:pt>
                <c:pt idx="14">
                  <c:v>38.5</c:v>
                </c:pt>
                <c:pt idx="15">
                  <c:v>42.94</c:v>
                </c:pt>
                <c:pt idx="16">
                  <c:v>45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57</c:v>
                </c:pt>
                <c:pt idx="21">
                  <c:v>61</c:v>
                </c:pt>
                <c:pt idx="22">
                  <c:v>64</c:v>
                </c:pt>
                <c:pt idx="23">
                  <c:v>68</c:v>
                </c:pt>
              </c:numCache>
            </c:numRef>
          </c:xVal>
          <c:yVal>
            <c:numRef>
              <c:f>'Silna-Shir khal'!$J$1039:$J$1063</c:f>
              <c:numCache>
                <c:formatCode>0.00</c:formatCode>
                <c:ptCount val="25"/>
                <c:pt idx="7">
                  <c:v>2.5329999999999999</c:v>
                </c:pt>
                <c:pt idx="8">
                  <c:v>2.4260000000000002</c:v>
                </c:pt>
                <c:pt idx="9">
                  <c:v>2.411</c:v>
                </c:pt>
                <c:pt idx="10">
                  <c:v>1.6160000000000001</c:v>
                </c:pt>
                <c:pt idx="11">
                  <c:v>1</c:v>
                </c:pt>
                <c:pt idx="12">
                  <c:v>-2.52</c:v>
                </c:pt>
                <c:pt idx="13">
                  <c:v>-2.52</c:v>
                </c:pt>
                <c:pt idx="14">
                  <c:v>-2.52</c:v>
                </c:pt>
                <c:pt idx="15">
                  <c:v>-0.3</c:v>
                </c:pt>
                <c:pt idx="16">
                  <c:v>0.61599999999999999</c:v>
                </c:pt>
                <c:pt idx="17">
                  <c:v>2.117</c:v>
                </c:pt>
                <c:pt idx="18">
                  <c:v>3.11</c:v>
                </c:pt>
                <c:pt idx="19">
                  <c:v>4.2960000000000003</c:v>
                </c:pt>
                <c:pt idx="20">
                  <c:v>4.327</c:v>
                </c:pt>
                <c:pt idx="21">
                  <c:v>4.2869999999999999</c:v>
                </c:pt>
                <c:pt idx="22">
                  <c:v>2.6160000000000001</c:v>
                </c:pt>
                <c:pt idx="23">
                  <c:v>2.5670000000000002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7C-4C61-A2A2-A675D7E1D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56352"/>
        <c:axId val="267557888"/>
      </c:scatterChart>
      <c:valAx>
        <c:axId val="267556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557888"/>
        <c:crosses val="autoZero"/>
        <c:crossBetween val="midCat"/>
      </c:valAx>
      <c:valAx>
        <c:axId val="26755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556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khal'!$B$1070:$B$1094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25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46</c:v>
                </c:pt>
                <c:pt idx="17">
                  <c:v>49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62</c:v>
                </c:pt>
                <c:pt idx="23">
                  <c:v>67</c:v>
                </c:pt>
                <c:pt idx="24">
                  <c:v>70</c:v>
                </c:pt>
              </c:numCache>
            </c:numRef>
          </c:xVal>
          <c:yVal>
            <c:numRef>
              <c:f>'Silna-Shir khal'!$C$1070:$C$1094</c:f>
              <c:numCache>
                <c:formatCode>0.000</c:formatCode>
                <c:ptCount val="25"/>
                <c:pt idx="0">
                  <c:v>0.36899999999999999</c:v>
                </c:pt>
                <c:pt idx="1">
                  <c:v>0.38700000000000001</c:v>
                </c:pt>
                <c:pt idx="2">
                  <c:v>0.45600000000000002</c:v>
                </c:pt>
                <c:pt idx="3">
                  <c:v>1.486</c:v>
                </c:pt>
                <c:pt idx="4">
                  <c:v>1.466</c:v>
                </c:pt>
                <c:pt idx="5">
                  <c:v>0.69499999999999995</c:v>
                </c:pt>
                <c:pt idx="6">
                  <c:v>0.17699999999999999</c:v>
                </c:pt>
                <c:pt idx="7">
                  <c:v>-0.22900000000000001</c:v>
                </c:pt>
                <c:pt idx="8">
                  <c:v>-0.40200000000000002</c:v>
                </c:pt>
                <c:pt idx="9">
                  <c:v>-0.42299999999999999</c:v>
                </c:pt>
                <c:pt idx="10">
                  <c:v>-0.53300000000000003</c:v>
                </c:pt>
                <c:pt idx="11">
                  <c:v>-0.61299999999999999</c:v>
                </c:pt>
                <c:pt idx="12">
                  <c:v>-0.66400000000000003</c:v>
                </c:pt>
                <c:pt idx="13">
                  <c:v>-0.59899999999999998</c:v>
                </c:pt>
                <c:pt idx="14">
                  <c:v>-0.53200000000000003</c:v>
                </c:pt>
                <c:pt idx="15">
                  <c:v>-0.48399999999999999</c:v>
                </c:pt>
                <c:pt idx="16">
                  <c:v>-0.42199999999999999</c:v>
                </c:pt>
                <c:pt idx="17">
                  <c:v>-0.13100000000000001</c:v>
                </c:pt>
                <c:pt idx="18">
                  <c:v>0.69299999999999995</c:v>
                </c:pt>
                <c:pt idx="19">
                  <c:v>1.7270000000000001</c:v>
                </c:pt>
                <c:pt idx="20">
                  <c:v>2.7759999999999998</c:v>
                </c:pt>
                <c:pt idx="21">
                  <c:v>4.4809999999999999</c:v>
                </c:pt>
                <c:pt idx="22">
                  <c:v>4.5259999999999998</c:v>
                </c:pt>
                <c:pt idx="23">
                  <c:v>4.4660000000000002</c:v>
                </c:pt>
                <c:pt idx="24">
                  <c:v>3.077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42-44CE-9BAE-B60BFA499AA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khal'!$I$1070:$I$1094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18.8</c:v>
                </c:pt>
                <c:pt idx="12">
                  <c:v>23</c:v>
                </c:pt>
                <c:pt idx="13">
                  <c:v>32</c:v>
                </c:pt>
                <c:pt idx="14">
                  <c:v>41</c:v>
                </c:pt>
                <c:pt idx="15">
                  <c:v>45.2</c:v>
                </c:pt>
                <c:pt idx="16">
                  <c:v>46</c:v>
                </c:pt>
                <c:pt idx="17">
                  <c:v>49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62</c:v>
                </c:pt>
                <c:pt idx="23">
                  <c:v>67</c:v>
                </c:pt>
                <c:pt idx="24">
                  <c:v>70</c:v>
                </c:pt>
              </c:numCache>
            </c:numRef>
          </c:xVal>
          <c:yVal>
            <c:numRef>
              <c:f>'Silna-Shir khal'!$J$1070:$J$1094</c:f>
              <c:numCache>
                <c:formatCode>0.00</c:formatCode>
                <c:ptCount val="25"/>
                <c:pt idx="3">
                  <c:v>0.36899999999999999</c:v>
                </c:pt>
                <c:pt idx="4">
                  <c:v>0.38700000000000001</c:v>
                </c:pt>
                <c:pt idx="5">
                  <c:v>0.45600000000000002</c:v>
                </c:pt>
                <c:pt idx="6">
                  <c:v>1.486</c:v>
                </c:pt>
                <c:pt idx="7">
                  <c:v>1.466</c:v>
                </c:pt>
                <c:pt idx="8">
                  <c:v>0.69499999999999995</c:v>
                </c:pt>
                <c:pt idx="9">
                  <c:v>0.17699999999999999</c:v>
                </c:pt>
                <c:pt idx="10">
                  <c:v>-0.22900000000000001</c:v>
                </c:pt>
                <c:pt idx="11">
                  <c:v>-0.4</c:v>
                </c:pt>
                <c:pt idx="12">
                  <c:v>-2.5</c:v>
                </c:pt>
                <c:pt idx="13">
                  <c:v>-2.5</c:v>
                </c:pt>
                <c:pt idx="14">
                  <c:v>-2.5</c:v>
                </c:pt>
                <c:pt idx="15">
                  <c:v>-0.4</c:v>
                </c:pt>
                <c:pt idx="16">
                  <c:v>-0.42199999999999999</c:v>
                </c:pt>
                <c:pt idx="17">
                  <c:v>-0.13100000000000001</c:v>
                </c:pt>
                <c:pt idx="18">
                  <c:v>0.69299999999999995</c:v>
                </c:pt>
                <c:pt idx="19">
                  <c:v>1.7270000000000001</c:v>
                </c:pt>
                <c:pt idx="20">
                  <c:v>2.7759999999999998</c:v>
                </c:pt>
                <c:pt idx="21">
                  <c:v>4.4809999999999999</c:v>
                </c:pt>
                <c:pt idx="22">
                  <c:v>4.5259999999999998</c:v>
                </c:pt>
                <c:pt idx="23">
                  <c:v>4.4660000000000002</c:v>
                </c:pt>
                <c:pt idx="24">
                  <c:v>3.077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42-44CE-9BAE-B60BFA499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31232"/>
        <c:axId val="267232768"/>
      </c:scatterChart>
      <c:valAx>
        <c:axId val="2672312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232768"/>
        <c:crosses val="autoZero"/>
        <c:crossBetween val="midCat"/>
      </c:valAx>
      <c:valAx>
        <c:axId val="267232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2312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khal'!$B$46:$B$62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50</c:v>
                </c:pt>
              </c:numCache>
            </c:numRef>
          </c:xVal>
          <c:yVal>
            <c:numRef>
              <c:f>'Outfall khal'!$C$46:$C$62</c:f>
              <c:numCache>
                <c:formatCode>0.000</c:formatCode>
                <c:ptCount val="17"/>
                <c:pt idx="0">
                  <c:v>2.532</c:v>
                </c:pt>
                <c:pt idx="1">
                  <c:v>2.5230000000000001</c:v>
                </c:pt>
                <c:pt idx="2">
                  <c:v>2.508</c:v>
                </c:pt>
                <c:pt idx="3">
                  <c:v>1.333</c:v>
                </c:pt>
                <c:pt idx="4">
                  <c:v>0.434</c:v>
                </c:pt>
                <c:pt idx="5">
                  <c:v>-0.48899999999999999</c:v>
                </c:pt>
                <c:pt idx="6">
                  <c:v>-1.179</c:v>
                </c:pt>
                <c:pt idx="7">
                  <c:v>-1.7609999999999999</c:v>
                </c:pt>
                <c:pt idx="8">
                  <c:v>-1.966</c:v>
                </c:pt>
                <c:pt idx="9">
                  <c:v>-1.7490000000000001</c:v>
                </c:pt>
                <c:pt idx="10">
                  <c:v>-1.157</c:v>
                </c:pt>
                <c:pt idx="11">
                  <c:v>-0.48199999999999998</c:v>
                </c:pt>
                <c:pt idx="12">
                  <c:v>0.39100000000000001</c:v>
                </c:pt>
                <c:pt idx="13">
                  <c:v>1.2889999999999999</c:v>
                </c:pt>
                <c:pt idx="14">
                  <c:v>3.2909999999999999</c:v>
                </c:pt>
                <c:pt idx="15">
                  <c:v>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khal'!$H$46:$H$62</c:f>
            </c:numRef>
          </c:xVal>
          <c:yVal>
            <c:numRef>
              <c:f>'Outfall khal'!$I$46:$I$62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4000"/>
        <c:axId val="254935808"/>
      </c:scatterChart>
      <c:valAx>
        <c:axId val="2077440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935808"/>
        <c:crosses val="autoZero"/>
        <c:crossBetween val="midCat"/>
      </c:valAx>
      <c:valAx>
        <c:axId val="25493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44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khal'!$B$1101:$B$1125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32.5</c:v>
                </c:pt>
                <c:pt idx="12">
                  <c:v>35</c:v>
                </c:pt>
                <c:pt idx="13">
                  <c:v>38</c:v>
                </c:pt>
                <c:pt idx="14">
                  <c:v>41</c:v>
                </c:pt>
                <c:pt idx="15">
                  <c:v>44</c:v>
                </c:pt>
                <c:pt idx="16">
                  <c:v>47</c:v>
                </c:pt>
                <c:pt idx="17">
                  <c:v>50</c:v>
                </c:pt>
                <c:pt idx="18">
                  <c:v>53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68</c:v>
                </c:pt>
                <c:pt idx="23">
                  <c:v>73</c:v>
                </c:pt>
              </c:numCache>
            </c:numRef>
          </c:xVal>
          <c:yVal>
            <c:numRef>
              <c:f>'Silna-Shir khal'!$C$1101:$C$1125</c:f>
              <c:numCache>
                <c:formatCode>0.000</c:formatCode>
                <c:ptCount val="25"/>
                <c:pt idx="0">
                  <c:v>2.9740000000000002</c:v>
                </c:pt>
                <c:pt idx="1">
                  <c:v>2.9220000000000002</c:v>
                </c:pt>
                <c:pt idx="2">
                  <c:v>2.3439999999999999</c:v>
                </c:pt>
                <c:pt idx="3">
                  <c:v>2.323</c:v>
                </c:pt>
                <c:pt idx="4">
                  <c:v>1.3120000000000001</c:v>
                </c:pt>
                <c:pt idx="5">
                  <c:v>0.47299999999999998</c:v>
                </c:pt>
                <c:pt idx="6">
                  <c:v>2.1999999999999999E-2</c:v>
                </c:pt>
                <c:pt idx="7">
                  <c:v>-0.379</c:v>
                </c:pt>
                <c:pt idx="8">
                  <c:v>-0.52</c:v>
                </c:pt>
                <c:pt idx="9">
                  <c:v>-0.626</c:v>
                </c:pt>
                <c:pt idx="10">
                  <c:v>-0.67300000000000004</c:v>
                </c:pt>
                <c:pt idx="11">
                  <c:v>-0.67700000000000005</c:v>
                </c:pt>
                <c:pt idx="12">
                  <c:v>-0.627</c:v>
                </c:pt>
                <c:pt idx="13">
                  <c:v>-0.499</c:v>
                </c:pt>
                <c:pt idx="14">
                  <c:v>-0.38100000000000001</c:v>
                </c:pt>
                <c:pt idx="15">
                  <c:v>1.9E-2</c:v>
                </c:pt>
                <c:pt idx="16">
                  <c:v>0.49199999999999999</c:v>
                </c:pt>
                <c:pt idx="17">
                  <c:v>2.0230000000000001</c:v>
                </c:pt>
                <c:pt idx="18">
                  <c:v>3.4409999999999998</c:v>
                </c:pt>
                <c:pt idx="19">
                  <c:v>4.1740000000000004</c:v>
                </c:pt>
                <c:pt idx="20">
                  <c:v>4.2229999999999999</c:v>
                </c:pt>
                <c:pt idx="21">
                  <c:v>4.1820000000000004</c:v>
                </c:pt>
                <c:pt idx="22">
                  <c:v>2.5129999999999999</c:v>
                </c:pt>
                <c:pt idx="23">
                  <c:v>2.484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D5-40A0-B24F-6980C538D2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khal'!$I$1101:$I$1125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18.440000000000001</c:v>
                </c:pt>
                <c:pt idx="12">
                  <c:v>23</c:v>
                </c:pt>
                <c:pt idx="13">
                  <c:v>32</c:v>
                </c:pt>
                <c:pt idx="14">
                  <c:v>41</c:v>
                </c:pt>
                <c:pt idx="15">
                  <c:v>46.36</c:v>
                </c:pt>
                <c:pt idx="16">
                  <c:v>47</c:v>
                </c:pt>
                <c:pt idx="17">
                  <c:v>50</c:v>
                </c:pt>
                <c:pt idx="18">
                  <c:v>53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68</c:v>
                </c:pt>
                <c:pt idx="23">
                  <c:v>73</c:v>
                </c:pt>
              </c:numCache>
            </c:numRef>
          </c:xVal>
          <c:yVal>
            <c:numRef>
              <c:f>'Silna-Shir khal'!$J$1101:$J$1125</c:f>
              <c:numCache>
                <c:formatCode>0.00</c:formatCode>
                <c:ptCount val="25"/>
                <c:pt idx="4">
                  <c:v>2.9740000000000002</c:v>
                </c:pt>
                <c:pt idx="5">
                  <c:v>2.9220000000000002</c:v>
                </c:pt>
                <c:pt idx="6">
                  <c:v>2.3439999999999999</c:v>
                </c:pt>
                <c:pt idx="7">
                  <c:v>2.323</c:v>
                </c:pt>
                <c:pt idx="8">
                  <c:v>1.3120000000000001</c:v>
                </c:pt>
                <c:pt idx="9">
                  <c:v>0.47299999999999998</c:v>
                </c:pt>
                <c:pt idx="10">
                  <c:v>2.1999999999999999E-2</c:v>
                </c:pt>
                <c:pt idx="11">
                  <c:v>-0.2</c:v>
                </c:pt>
                <c:pt idx="12">
                  <c:v>-2.48</c:v>
                </c:pt>
                <c:pt idx="13">
                  <c:v>-2.48</c:v>
                </c:pt>
                <c:pt idx="14">
                  <c:v>-2.48</c:v>
                </c:pt>
                <c:pt idx="15">
                  <c:v>0.2</c:v>
                </c:pt>
                <c:pt idx="16">
                  <c:v>0.49199999999999999</c:v>
                </c:pt>
                <c:pt idx="17">
                  <c:v>2.0230000000000001</c:v>
                </c:pt>
                <c:pt idx="18">
                  <c:v>3.4409999999999998</c:v>
                </c:pt>
                <c:pt idx="19">
                  <c:v>4.1740000000000004</c:v>
                </c:pt>
                <c:pt idx="20">
                  <c:v>4.2229999999999999</c:v>
                </c:pt>
                <c:pt idx="21">
                  <c:v>4.1820000000000004</c:v>
                </c:pt>
                <c:pt idx="22">
                  <c:v>2.5129999999999999</c:v>
                </c:pt>
                <c:pt idx="23">
                  <c:v>2.484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D5-40A0-B24F-6980C538D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27040"/>
        <c:axId val="267137024"/>
      </c:scatterChart>
      <c:valAx>
        <c:axId val="2671270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137024"/>
        <c:crosses val="autoZero"/>
        <c:crossBetween val="midCat"/>
      </c:valAx>
      <c:valAx>
        <c:axId val="26713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127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khal'!$B$1131:$B$1155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31.5</c:v>
                </c:pt>
                <c:pt idx="12">
                  <c:v>34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46</c:v>
                </c:pt>
                <c:pt idx="17">
                  <c:v>49</c:v>
                </c:pt>
                <c:pt idx="18">
                  <c:v>51</c:v>
                </c:pt>
                <c:pt idx="19">
                  <c:v>53</c:v>
                </c:pt>
                <c:pt idx="20">
                  <c:v>58</c:v>
                </c:pt>
                <c:pt idx="21">
                  <c:v>62</c:v>
                </c:pt>
                <c:pt idx="22">
                  <c:v>65</c:v>
                </c:pt>
                <c:pt idx="23">
                  <c:v>70</c:v>
                </c:pt>
                <c:pt idx="24">
                  <c:v>75</c:v>
                </c:pt>
              </c:numCache>
            </c:numRef>
          </c:xVal>
          <c:yVal>
            <c:numRef>
              <c:f>'Silna-Shir khal'!$C$1131:$C$1155</c:f>
              <c:numCache>
                <c:formatCode>0.000</c:formatCode>
                <c:ptCount val="25"/>
                <c:pt idx="0">
                  <c:v>1.5369999999999999</c:v>
                </c:pt>
                <c:pt idx="1">
                  <c:v>3.097</c:v>
                </c:pt>
                <c:pt idx="2">
                  <c:v>3.097</c:v>
                </c:pt>
                <c:pt idx="3">
                  <c:v>3.0739999999999998</c:v>
                </c:pt>
                <c:pt idx="4">
                  <c:v>2.4449999999999998</c:v>
                </c:pt>
                <c:pt idx="5">
                  <c:v>1.972</c:v>
                </c:pt>
                <c:pt idx="6">
                  <c:v>1.24</c:v>
                </c:pt>
                <c:pt idx="7">
                  <c:v>0.39500000000000002</c:v>
                </c:pt>
                <c:pt idx="8">
                  <c:v>4.5999999999999999E-2</c:v>
                </c:pt>
                <c:pt idx="9">
                  <c:v>-0.155</c:v>
                </c:pt>
                <c:pt idx="10">
                  <c:v>-0.44500000000000001</c:v>
                </c:pt>
                <c:pt idx="11">
                  <c:v>-0.45400000000000001</c:v>
                </c:pt>
                <c:pt idx="12">
                  <c:v>-0.36</c:v>
                </c:pt>
                <c:pt idx="13">
                  <c:v>-0.254</c:v>
                </c:pt>
                <c:pt idx="14">
                  <c:v>9.4E-2</c:v>
                </c:pt>
                <c:pt idx="15">
                  <c:v>0.33800000000000002</c:v>
                </c:pt>
                <c:pt idx="16">
                  <c:v>0.755</c:v>
                </c:pt>
                <c:pt idx="17">
                  <c:v>1.746</c:v>
                </c:pt>
                <c:pt idx="18">
                  <c:v>3.238</c:v>
                </c:pt>
                <c:pt idx="19">
                  <c:v>4.1900000000000004</c:v>
                </c:pt>
                <c:pt idx="20">
                  <c:v>4.2370000000000001</c:v>
                </c:pt>
                <c:pt idx="21">
                  <c:v>4.17</c:v>
                </c:pt>
                <c:pt idx="22">
                  <c:v>2.9449999999999998</c:v>
                </c:pt>
                <c:pt idx="23">
                  <c:v>2.4449999999999998</c:v>
                </c:pt>
                <c:pt idx="24">
                  <c:v>2.3959999999999999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91-4F4B-9077-DFF5708001B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khal'!$I$1131:$I$1155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14.08</c:v>
                </c:pt>
                <c:pt idx="12">
                  <c:v>23</c:v>
                </c:pt>
                <c:pt idx="13">
                  <c:v>32</c:v>
                </c:pt>
                <c:pt idx="14">
                  <c:v>41</c:v>
                </c:pt>
                <c:pt idx="15">
                  <c:v>47.92</c:v>
                </c:pt>
                <c:pt idx="16">
                  <c:v>49</c:v>
                </c:pt>
                <c:pt idx="17">
                  <c:v>51</c:v>
                </c:pt>
                <c:pt idx="18">
                  <c:v>53</c:v>
                </c:pt>
                <c:pt idx="19">
                  <c:v>58</c:v>
                </c:pt>
                <c:pt idx="20">
                  <c:v>62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</c:numCache>
            </c:numRef>
          </c:xVal>
          <c:yVal>
            <c:numRef>
              <c:f>'Silna-Shir khal'!$J$1131:$J$1155</c:f>
              <c:numCache>
                <c:formatCode>0.00</c:formatCode>
                <c:ptCount val="25"/>
                <c:pt idx="5">
                  <c:v>1.5369999999999999</c:v>
                </c:pt>
                <c:pt idx="6">
                  <c:v>3.097</c:v>
                </c:pt>
                <c:pt idx="7">
                  <c:v>3.097</c:v>
                </c:pt>
                <c:pt idx="8">
                  <c:v>3.0739999999999998</c:v>
                </c:pt>
                <c:pt idx="9">
                  <c:v>2.4449999999999998</c:v>
                </c:pt>
                <c:pt idx="10">
                  <c:v>1.972</c:v>
                </c:pt>
                <c:pt idx="11">
                  <c:v>2</c:v>
                </c:pt>
                <c:pt idx="12">
                  <c:v>-2.46</c:v>
                </c:pt>
                <c:pt idx="13">
                  <c:v>-2.46</c:v>
                </c:pt>
                <c:pt idx="14">
                  <c:v>-2.46</c:v>
                </c:pt>
                <c:pt idx="15">
                  <c:v>1</c:v>
                </c:pt>
                <c:pt idx="16">
                  <c:v>1.746</c:v>
                </c:pt>
                <c:pt idx="17">
                  <c:v>3.238</c:v>
                </c:pt>
                <c:pt idx="18">
                  <c:v>4.1900000000000004</c:v>
                </c:pt>
                <c:pt idx="19">
                  <c:v>4.2370000000000001</c:v>
                </c:pt>
                <c:pt idx="20">
                  <c:v>4.17</c:v>
                </c:pt>
                <c:pt idx="21">
                  <c:v>2.9449999999999998</c:v>
                </c:pt>
                <c:pt idx="22">
                  <c:v>2.4449999999999998</c:v>
                </c:pt>
                <c:pt idx="23">
                  <c:v>2.3959999999999999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91-4F4B-9077-DFF57080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11904"/>
        <c:axId val="267213440"/>
      </c:scatterChart>
      <c:valAx>
        <c:axId val="2672119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213440"/>
        <c:crosses val="autoZero"/>
        <c:crossBetween val="midCat"/>
      </c:valAx>
      <c:valAx>
        <c:axId val="26721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2119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khal'!$B$1162:$B$1186</c:f>
              <c:numCache>
                <c:formatCode>0.00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31.5</c:v>
                </c:pt>
                <c:pt idx="12">
                  <c:v>34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46</c:v>
                </c:pt>
                <c:pt idx="17">
                  <c:v>49</c:v>
                </c:pt>
                <c:pt idx="18">
                  <c:v>51</c:v>
                </c:pt>
                <c:pt idx="19">
                  <c:v>55</c:v>
                </c:pt>
                <c:pt idx="20">
                  <c:v>60</c:v>
                </c:pt>
                <c:pt idx="21">
                  <c:v>63</c:v>
                </c:pt>
              </c:numCache>
            </c:numRef>
          </c:xVal>
          <c:yVal>
            <c:numRef>
              <c:f>'Silna-Shir khal'!$C$1162:$C$1186</c:f>
              <c:numCache>
                <c:formatCode>0.000</c:formatCode>
                <c:ptCount val="25"/>
                <c:pt idx="0">
                  <c:v>0.56499999999999995</c:v>
                </c:pt>
                <c:pt idx="1">
                  <c:v>1.266</c:v>
                </c:pt>
                <c:pt idx="2">
                  <c:v>2.8660000000000001</c:v>
                </c:pt>
                <c:pt idx="3">
                  <c:v>3.617</c:v>
                </c:pt>
                <c:pt idx="4">
                  <c:v>3.605</c:v>
                </c:pt>
                <c:pt idx="5">
                  <c:v>2.4620000000000002</c:v>
                </c:pt>
                <c:pt idx="6">
                  <c:v>1.4139999999999999</c:v>
                </c:pt>
                <c:pt idx="7">
                  <c:v>0.46600000000000003</c:v>
                </c:pt>
                <c:pt idx="8">
                  <c:v>4.5999999999999999E-2</c:v>
                </c:pt>
                <c:pt idx="9">
                  <c:v>-0.224</c:v>
                </c:pt>
                <c:pt idx="10">
                  <c:v>-0.28599999999999998</c:v>
                </c:pt>
                <c:pt idx="11">
                  <c:v>-0.32500000000000001</c:v>
                </c:pt>
                <c:pt idx="12">
                  <c:v>-0.24199999999999999</c:v>
                </c:pt>
                <c:pt idx="13">
                  <c:v>-0.13600000000000001</c:v>
                </c:pt>
                <c:pt idx="14">
                  <c:v>0.46400000000000002</c:v>
                </c:pt>
                <c:pt idx="15">
                  <c:v>1.335</c:v>
                </c:pt>
                <c:pt idx="16">
                  <c:v>2.4119999999999999</c:v>
                </c:pt>
                <c:pt idx="17">
                  <c:v>3.2839999999999998</c:v>
                </c:pt>
                <c:pt idx="18">
                  <c:v>4.1159999999999997</c:v>
                </c:pt>
                <c:pt idx="19">
                  <c:v>4.125</c:v>
                </c:pt>
                <c:pt idx="20">
                  <c:v>3.5659999999999998</c:v>
                </c:pt>
                <c:pt idx="21">
                  <c:v>3.556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3E-4ED4-B3AF-3E2F6D1F060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khal'!$I$1162:$I$1186</c:f>
              <c:numCache>
                <c:formatCode>0.00</c:formatCode>
                <c:ptCount val="25"/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8</c:v>
                </c:pt>
                <c:pt idx="11">
                  <c:v>9.4</c:v>
                </c:pt>
                <c:pt idx="12">
                  <c:v>21.5</c:v>
                </c:pt>
                <c:pt idx="13">
                  <c:v>30.5</c:v>
                </c:pt>
                <c:pt idx="14">
                  <c:v>39.5</c:v>
                </c:pt>
                <c:pt idx="15">
                  <c:v>52.620000000000005</c:v>
                </c:pt>
                <c:pt idx="16">
                  <c:v>55</c:v>
                </c:pt>
                <c:pt idx="17">
                  <c:v>60</c:v>
                </c:pt>
                <c:pt idx="18">
                  <c:v>63</c:v>
                </c:pt>
              </c:numCache>
            </c:numRef>
          </c:xVal>
          <c:yVal>
            <c:numRef>
              <c:f>'Silna-Shir khal'!$J$1162:$J$1186</c:f>
              <c:numCache>
                <c:formatCode>0.00</c:formatCode>
                <c:ptCount val="25"/>
                <c:pt idx="7">
                  <c:v>0.56499999999999995</c:v>
                </c:pt>
                <c:pt idx="8">
                  <c:v>1.266</c:v>
                </c:pt>
                <c:pt idx="9">
                  <c:v>2.8660000000000001</c:v>
                </c:pt>
                <c:pt idx="10">
                  <c:v>3.617</c:v>
                </c:pt>
                <c:pt idx="11">
                  <c:v>3.61</c:v>
                </c:pt>
                <c:pt idx="12">
                  <c:v>-2.44</c:v>
                </c:pt>
                <c:pt idx="13">
                  <c:v>-2.44</c:v>
                </c:pt>
                <c:pt idx="14">
                  <c:v>-2.44</c:v>
                </c:pt>
                <c:pt idx="15">
                  <c:v>4.12</c:v>
                </c:pt>
                <c:pt idx="16">
                  <c:v>4.125</c:v>
                </c:pt>
                <c:pt idx="17">
                  <c:v>3.5659999999999998</c:v>
                </c:pt>
                <c:pt idx="18">
                  <c:v>3.556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3E-4ED4-B3AF-3E2F6D1F0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59264"/>
        <c:axId val="267285632"/>
      </c:scatterChart>
      <c:valAx>
        <c:axId val="2672592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285632"/>
        <c:crosses val="autoZero"/>
        <c:crossBetween val="midCat"/>
      </c:valAx>
      <c:valAx>
        <c:axId val="267285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2592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khal'!$B$1194:$B$1218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36</c:v>
                </c:pt>
                <c:pt idx="13">
                  <c:v>38</c:v>
                </c:pt>
                <c:pt idx="14">
                  <c:v>40</c:v>
                </c:pt>
                <c:pt idx="15">
                  <c:v>45</c:v>
                </c:pt>
                <c:pt idx="16">
                  <c:v>49</c:v>
                </c:pt>
                <c:pt idx="17">
                  <c:v>51</c:v>
                </c:pt>
                <c:pt idx="18">
                  <c:v>55</c:v>
                </c:pt>
              </c:numCache>
            </c:numRef>
          </c:xVal>
          <c:yVal>
            <c:numRef>
              <c:f>'Silna-Shir khal'!$C$1194:$C$1218</c:f>
              <c:numCache>
                <c:formatCode>0.000</c:formatCode>
                <c:ptCount val="25"/>
                <c:pt idx="0">
                  <c:v>1.9410000000000001</c:v>
                </c:pt>
                <c:pt idx="1">
                  <c:v>1.982</c:v>
                </c:pt>
                <c:pt idx="2">
                  <c:v>1.9370000000000001</c:v>
                </c:pt>
                <c:pt idx="3">
                  <c:v>1.0900000000000001</c:v>
                </c:pt>
                <c:pt idx="4">
                  <c:v>0.39</c:v>
                </c:pt>
                <c:pt idx="5">
                  <c:v>-1.0999999999999999E-2</c:v>
                </c:pt>
                <c:pt idx="6">
                  <c:v>-0.36499999999999999</c:v>
                </c:pt>
                <c:pt idx="7">
                  <c:v>-0.41</c:v>
                </c:pt>
                <c:pt idx="8">
                  <c:v>-0.52</c:v>
                </c:pt>
                <c:pt idx="9">
                  <c:v>-0.5</c:v>
                </c:pt>
                <c:pt idx="10">
                  <c:v>-0.41</c:v>
                </c:pt>
                <c:pt idx="11">
                  <c:v>0.88300000000000001</c:v>
                </c:pt>
                <c:pt idx="12">
                  <c:v>1.887</c:v>
                </c:pt>
                <c:pt idx="13">
                  <c:v>2.9409999999999998</c:v>
                </c:pt>
                <c:pt idx="14">
                  <c:v>3.7829999999999999</c:v>
                </c:pt>
                <c:pt idx="15">
                  <c:v>3.8010000000000002</c:v>
                </c:pt>
                <c:pt idx="16">
                  <c:v>3.74</c:v>
                </c:pt>
                <c:pt idx="17">
                  <c:v>2.99</c:v>
                </c:pt>
                <c:pt idx="18">
                  <c:v>2.1709999999999998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62-4304-AC2B-D3BA008CF1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khal'!$I$1194:$I$1218</c:f>
              <c:numCache>
                <c:formatCode>0.00</c:formatCode>
                <c:ptCount val="25"/>
                <c:pt idx="10">
                  <c:v>0</c:v>
                </c:pt>
                <c:pt idx="11">
                  <c:v>2.16</c:v>
                </c:pt>
                <c:pt idx="12">
                  <c:v>11</c:v>
                </c:pt>
                <c:pt idx="13">
                  <c:v>20</c:v>
                </c:pt>
                <c:pt idx="14">
                  <c:v>29</c:v>
                </c:pt>
                <c:pt idx="15">
                  <c:v>41.44</c:v>
                </c:pt>
                <c:pt idx="16">
                  <c:v>45</c:v>
                </c:pt>
                <c:pt idx="17">
                  <c:v>49</c:v>
                </c:pt>
                <c:pt idx="18">
                  <c:v>51</c:v>
                </c:pt>
                <c:pt idx="19">
                  <c:v>55</c:v>
                </c:pt>
              </c:numCache>
            </c:numRef>
          </c:xVal>
          <c:yVal>
            <c:numRef>
              <c:f>'Silna-Shir khal'!$J$1194:$J$1218</c:f>
              <c:numCache>
                <c:formatCode>0.00</c:formatCode>
                <c:ptCount val="25"/>
                <c:pt idx="10">
                  <c:v>1.9410000000000001</c:v>
                </c:pt>
                <c:pt idx="11">
                  <c:v>2</c:v>
                </c:pt>
                <c:pt idx="12">
                  <c:v>-2.42</c:v>
                </c:pt>
                <c:pt idx="13">
                  <c:v>-2.42</c:v>
                </c:pt>
                <c:pt idx="14">
                  <c:v>-2.42</c:v>
                </c:pt>
                <c:pt idx="15">
                  <c:v>3.8</c:v>
                </c:pt>
                <c:pt idx="16">
                  <c:v>3.8010000000000002</c:v>
                </c:pt>
                <c:pt idx="17">
                  <c:v>3.74</c:v>
                </c:pt>
                <c:pt idx="18">
                  <c:v>2.99</c:v>
                </c:pt>
                <c:pt idx="19">
                  <c:v>2.1709999999999998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62-4304-AC2B-D3BA008CF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9168"/>
        <c:axId val="267320704"/>
      </c:scatterChart>
      <c:valAx>
        <c:axId val="2673191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320704"/>
        <c:crosses val="autoZero"/>
        <c:crossBetween val="midCat"/>
      </c:valAx>
      <c:valAx>
        <c:axId val="26732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319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khal'!$B$1224:$B$1243</c:f>
              <c:numCache>
                <c:formatCode>0.00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45</c:v>
                </c:pt>
              </c:numCache>
            </c:numRef>
          </c:xVal>
          <c:yVal>
            <c:numRef>
              <c:f>'Silna-Shir khal'!$C$1224:$C$1243</c:f>
              <c:numCache>
                <c:formatCode>0.000</c:formatCode>
                <c:ptCount val="20"/>
                <c:pt idx="0">
                  <c:v>3.3929999999999998</c:v>
                </c:pt>
                <c:pt idx="1">
                  <c:v>3.383</c:v>
                </c:pt>
                <c:pt idx="2">
                  <c:v>2.306</c:v>
                </c:pt>
                <c:pt idx="3">
                  <c:v>1.2909999999999999</c:v>
                </c:pt>
                <c:pt idx="4">
                  <c:v>-0.108</c:v>
                </c:pt>
                <c:pt idx="5">
                  <c:v>-0.51400000000000001</c:v>
                </c:pt>
                <c:pt idx="6">
                  <c:v>-0.64700000000000002</c:v>
                </c:pt>
                <c:pt idx="7">
                  <c:v>-0.76400000000000001</c:v>
                </c:pt>
                <c:pt idx="8">
                  <c:v>-0.81699999999999995</c:v>
                </c:pt>
                <c:pt idx="9">
                  <c:v>-0.79800000000000004</c:v>
                </c:pt>
                <c:pt idx="10">
                  <c:v>-0.65900000000000003</c:v>
                </c:pt>
                <c:pt idx="11">
                  <c:v>0.34200000000000003</c:v>
                </c:pt>
                <c:pt idx="12">
                  <c:v>2.391</c:v>
                </c:pt>
                <c:pt idx="13">
                  <c:v>3.492</c:v>
                </c:pt>
                <c:pt idx="14">
                  <c:v>3.4830000000000001</c:v>
                </c:pt>
                <c:pt idx="15">
                  <c:v>3.48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26-4604-AF3F-DB244449919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khal'!$I$1224:$I$1244</c:f>
              <c:numCache>
                <c:formatCode>0.00</c:formatCode>
                <c:ptCount val="21"/>
                <c:pt idx="10">
                  <c:v>0</c:v>
                </c:pt>
                <c:pt idx="11">
                  <c:v>0.41999999999999993</c:v>
                </c:pt>
                <c:pt idx="12">
                  <c:v>12</c:v>
                </c:pt>
                <c:pt idx="13">
                  <c:v>21</c:v>
                </c:pt>
                <c:pt idx="14">
                  <c:v>30</c:v>
                </c:pt>
                <c:pt idx="15">
                  <c:v>41.76</c:v>
                </c:pt>
                <c:pt idx="16">
                  <c:v>45</c:v>
                </c:pt>
              </c:numCache>
            </c:numRef>
          </c:xVal>
          <c:yVal>
            <c:numRef>
              <c:f>'Silna-Shir khal'!$J$1224:$J$1244</c:f>
              <c:numCache>
                <c:formatCode>0.00</c:formatCode>
                <c:ptCount val="21"/>
                <c:pt idx="10">
                  <c:v>3.3929999999999998</c:v>
                </c:pt>
                <c:pt idx="11">
                  <c:v>3.39</c:v>
                </c:pt>
                <c:pt idx="12">
                  <c:v>-2.4</c:v>
                </c:pt>
                <c:pt idx="13">
                  <c:v>-2.4</c:v>
                </c:pt>
                <c:pt idx="14">
                  <c:v>-2.4</c:v>
                </c:pt>
                <c:pt idx="15">
                  <c:v>3.48</c:v>
                </c:pt>
                <c:pt idx="16">
                  <c:v>3.48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26-4604-AF3F-DB2444499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936896"/>
        <c:axId val="267938432"/>
      </c:scatterChart>
      <c:valAx>
        <c:axId val="2679368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938432"/>
        <c:crosses val="autoZero"/>
        <c:crossBetween val="midCat"/>
      </c:valAx>
      <c:valAx>
        <c:axId val="267938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93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khal'!$B$1255:$B$1274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42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'Silna-Shir khal'!$C$1255:$C$1274</c:f>
              <c:numCache>
                <c:formatCode>0.000</c:formatCode>
                <c:ptCount val="20"/>
                <c:pt idx="0">
                  <c:v>2.5310000000000001</c:v>
                </c:pt>
                <c:pt idx="1">
                  <c:v>2.577</c:v>
                </c:pt>
                <c:pt idx="2">
                  <c:v>3.0609999999999999</c:v>
                </c:pt>
                <c:pt idx="3">
                  <c:v>3.0720000000000001</c:v>
                </c:pt>
                <c:pt idx="4">
                  <c:v>2.08</c:v>
                </c:pt>
                <c:pt idx="5">
                  <c:v>1.073</c:v>
                </c:pt>
                <c:pt idx="6">
                  <c:v>7.6999999999999999E-2</c:v>
                </c:pt>
                <c:pt idx="7">
                  <c:v>-0.41799999999999998</c:v>
                </c:pt>
                <c:pt idx="8">
                  <c:v>-0.46899999999999997</c:v>
                </c:pt>
                <c:pt idx="9">
                  <c:v>-0.50900000000000001</c:v>
                </c:pt>
                <c:pt idx="10">
                  <c:v>-0.495</c:v>
                </c:pt>
                <c:pt idx="11">
                  <c:v>-0.42299999999999999</c:v>
                </c:pt>
                <c:pt idx="12">
                  <c:v>-0.128</c:v>
                </c:pt>
                <c:pt idx="13">
                  <c:v>0.67300000000000004</c:v>
                </c:pt>
                <c:pt idx="14">
                  <c:v>1.542</c:v>
                </c:pt>
                <c:pt idx="15">
                  <c:v>2.681</c:v>
                </c:pt>
                <c:pt idx="16">
                  <c:v>2.78</c:v>
                </c:pt>
                <c:pt idx="17">
                  <c:v>2.8809999999999998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55-4517-8E9A-FC82AD3215D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khal'!$I$1255:$I$1275</c:f>
              <c:numCache>
                <c:formatCode>0.00</c:formatCode>
                <c:ptCount val="21"/>
                <c:pt idx="8">
                  <c:v>0</c:v>
                </c:pt>
                <c:pt idx="9">
                  <c:v>5</c:v>
                </c:pt>
                <c:pt idx="10">
                  <c:v>16</c:v>
                </c:pt>
                <c:pt idx="11">
                  <c:v>6.1000000000000014</c:v>
                </c:pt>
                <c:pt idx="12">
                  <c:v>17</c:v>
                </c:pt>
                <c:pt idx="13">
                  <c:v>26</c:v>
                </c:pt>
                <c:pt idx="14">
                  <c:v>35</c:v>
                </c:pt>
                <c:pt idx="15">
                  <c:v>45.36</c:v>
                </c:pt>
                <c:pt idx="16">
                  <c:v>50</c:v>
                </c:pt>
              </c:numCache>
            </c:numRef>
          </c:xVal>
          <c:yVal>
            <c:numRef>
              <c:f>'Silna-Shir khal'!$J$1255:$J$1275</c:f>
              <c:numCache>
                <c:formatCode>0.00</c:formatCode>
                <c:ptCount val="21"/>
                <c:pt idx="8">
                  <c:v>2.5310000000000001</c:v>
                </c:pt>
                <c:pt idx="9">
                  <c:v>2.577</c:v>
                </c:pt>
                <c:pt idx="10">
                  <c:v>7.6999999999999999E-2</c:v>
                </c:pt>
                <c:pt idx="11">
                  <c:v>3.07</c:v>
                </c:pt>
                <c:pt idx="12">
                  <c:v>-2.38</c:v>
                </c:pt>
                <c:pt idx="13">
                  <c:v>-2.38</c:v>
                </c:pt>
                <c:pt idx="14">
                  <c:v>-2.38</c:v>
                </c:pt>
                <c:pt idx="15">
                  <c:v>2.8</c:v>
                </c:pt>
                <c:pt idx="16">
                  <c:v>2.8809999999999998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55-4517-8E9A-FC82AD321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971968"/>
        <c:axId val="267977856"/>
      </c:scatterChart>
      <c:valAx>
        <c:axId val="2679719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977856"/>
        <c:crosses val="autoZero"/>
        <c:crossBetween val="midCat"/>
      </c:valAx>
      <c:valAx>
        <c:axId val="267977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9719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khal'!$B$1286:$B$1303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47</c:v>
                </c:pt>
              </c:numCache>
            </c:numRef>
          </c:xVal>
          <c:yVal>
            <c:numRef>
              <c:f>'Silna-Shir khal'!$C$1286:$C$1303</c:f>
              <c:numCache>
                <c:formatCode>0.000</c:formatCode>
                <c:ptCount val="18"/>
                <c:pt idx="0">
                  <c:v>2.6379999999999999</c:v>
                </c:pt>
                <c:pt idx="1">
                  <c:v>2.6469999999999998</c:v>
                </c:pt>
                <c:pt idx="2">
                  <c:v>3.157</c:v>
                </c:pt>
                <c:pt idx="3">
                  <c:v>3.1779999999999999</c:v>
                </c:pt>
                <c:pt idx="4">
                  <c:v>2.2959999999999998</c:v>
                </c:pt>
                <c:pt idx="5">
                  <c:v>1.335</c:v>
                </c:pt>
                <c:pt idx="6">
                  <c:v>0.626</c:v>
                </c:pt>
                <c:pt idx="7">
                  <c:v>-0.215</c:v>
                </c:pt>
                <c:pt idx="8">
                  <c:v>-0.376</c:v>
                </c:pt>
                <c:pt idx="9">
                  <c:v>-0.47399999999999998</c:v>
                </c:pt>
                <c:pt idx="10">
                  <c:v>-0.41499999999999998</c:v>
                </c:pt>
                <c:pt idx="11">
                  <c:v>-0.21299999999999999</c:v>
                </c:pt>
                <c:pt idx="12">
                  <c:v>0.38300000000000001</c:v>
                </c:pt>
                <c:pt idx="13">
                  <c:v>1.3859999999999999</c:v>
                </c:pt>
                <c:pt idx="14">
                  <c:v>2.335</c:v>
                </c:pt>
                <c:pt idx="15">
                  <c:v>3.077</c:v>
                </c:pt>
                <c:pt idx="16">
                  <c:v>3.0659999999999998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8D-4D22-A734-0C6283A914D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khal'!$I$1286:$I$1303</c:f>
              <c:numCache>
                <c:formatCode>0.00</c:formatCode>
                <c:ptCount val="18"/>
                <c:pt idx="10">
                  <c:v>0</c:v>
                </c:pt>
                <c:pt idx="11">
                  <c:v>1.9800000000000004</c:v>
                </c:pt>
                <c:pt idx="12">
                  <c:v>12</c:v>
                </c:pt>
                <c:pt idx="13">
                  <c:v>21</c:v>
                </c:pt>
                <c:pt idx="14">
                  <c:v>30</c:v>
                </c:pt>
                <c:pt idx="15">
                  <c:v>40.82</c:v>
                </c:pt>
                <c:pt idx="16">
                  <c:v>47</c:v>
                </c:pt>
              </c:numCache>
            </c:numRef>
          </c:xVal>
          <c:yVal>
            <c:numRef>
              <c:f>'Silna-Shir khal'!$J$1286:$J$1303</c:f>
              <c:numCache>
                <c:formatCode>0.00</c:formatCode>
                <c:ptCount val="18"/>
                <c:pt idx="10">
                  <c:v>2.6379999999999999</c:v>
                </c:pt>
                <c:pt idx="11">
                  <c:v>2.65</c:v>
                </c:pt>
                <c:pt idx="12">
                  <c:v>-2.36</c:v>
                </c:pt>
                <c:pt idx="13">
                  <c:v>-2.36</c:v>
                </c:pt>
                <c:pt idx="14">
                  <c:v>-2.36</c:v>
                </c:pt>
                <c:pt idx="15">
                  <c:v>3.05</c:v>
                </c:pt>
                <c:pt idx="16">
                  <c:v>3.0659999999999998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8D-4D22-A734-0C6283A91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06528"/>
        <c:axId val="268008064"/>
      </c:scatterChart>
      <c:valAx>
        <c:axId val="2680065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008064"/>
        <c:crosses val="autoZero"/>
        <c:crossBetween val="midCat"/>
      </c:valAx>
      <c:valAx>
        <c:axId val="268008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006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khal'!$B$1312:$B$1336</c:f>
              <c:numCache>
                <c:formatCode>0.00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31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42</c:v>
                </c:pt>
                <c:pt idx="16">
                  <c:v>45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59</c:v>
                </c:pt>
                <c:pt idx="22">
                  <c:v>64</c:v>
                </c:pt>
                <c:pt idx="23">
                  <c:v>66</c:v>
                </c:pt>
                <c:pt idx="24">
                  <c:v>71</c:v>
                </c:pt>
              </c:numCache>
            </c:numRef>
          </c:xVal>
          <c:yVal>
            <c:numRef>
              <c:f>'Silna-Shir khal'!$C$1312:$C$1336</c:f>
              <c:numCache>
                <c:formatCode>0.000</c:formatCode>
                <c:ptCount val="25"/>
                <c:pt idx="0">
                  <c:v>0.34300000000000003</c:v>
                </c:pt>
                <c:pt idx="1">
                  <c:v>0.38100000000000001</c:v>
                </c:pt>
                <c:pt idx="2">
                  <c:v>1.8819999999999999</c:v>
                </c:pt>
                <c:pt idx="3">
                  <c:v>3.0209999999999999</c:v>
                </c:pt>
                <c:pt idx="4">
                  <c:v>3.032</c:v>
                </c:pt>
                <c:pt idx="5">
                  <c:v>1.8740000000000001</c:v>
                </c:pt>
                <c:pt idx="6">
                  <c:v>1.296</c:v>
                </c:pt>
                <c:pt idx="7">
                  <c:v>0.33300000000000002</c:v>
                </c:pt>
                <c:pt idx="8">
                  <c:v>-0.378</c:v>
                </c:pt>
                <c:pt idx="9">
                  <c:v>-0.56899999999999995</c:v>
                </c:pt>
                <c:pt idx="10">
                  <c:v>-0.67800000000000005</c:v>
                </c:pt>
                <c:pt idx="11">
                  <c:v>-0.72699999999999998</c:v>
                </c:pt>
                <c:pt idx="12">
                  <c:v>-0.76800000000000002</c:v>
                </c:pt>
                <c:pt idx="13">
                  <c:v>-0.63900000000000001</c:v>
                </c:pt>
                <c:pt idx="14">
                  <c:v>-0.621</c:v>
                </c:pt>
                <c:pt idx="15">
                  <c:v>-0.56999999999999995</c:v>
                </c:pt>
                <c:pt idx="16">
                  <c:v>-0.50900000000000001</c:v>
                </c:pt>
                <c:pt idx="17">
                  <c:v>-0.11799999999999999</c:v>
                </c:pt>
                <c:pt idx="18">
                  <c:v>1.3009999999999999</c:v>
                </c:pt>
                <c:pt idx="19">
                  <c:v>2.4820000000000002</c:v>
                </c:pt>
                <c:pt idx="20">
                  <c:v>4.3810000000000002</c:v>
                </c:pt>
                <c:pt idx="21">
                  <c:v>4.3979999999999997</c:v>
                </c:pt>
                <c:pt idx="22">
                  <c:v>4.3559999999999999</c:v>
                </c:pt>
                <c:pt idx="23">
                  <c:v>3.5819999999999999</c:v>
                </c:pt>
                <c:pt idx="24">
                  <c:v>3.3809999999999998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F4-4E02-9D22-39217A8B8AD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khal'!$I$1312:$I$1336</c:f>
              <c:numCache>
                <c:formatCode>0.00</c:formatCode>
                <c:ptCount val="25"/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18.920000000000002</c:v>
                </c:pt>
                <c:pt idx="12">
                  <c:v>24</c:v>
                </c:pt>
                <c:pt idx="13">
                  <c:v>33</c:v>
                </c:pt>
                <c:pt idx="14">
                  <c:v>42</c:v>
                </c:pt>
                <c:pt idx="15">
                  <c:v>45.88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59</c:v>
                </c:pt>
                <c:pt idx="21">
                  <c:v>64</c:v>
                </c:pt>
                <c:pt idx="22">
                  <c:v>66</c:v>
                </c:pt>
                <c:pt idx="23">
                  <c:v>71</c:v>
                </c:pt>
              </c:numCache>
            </c:numRef>
          </c:xVal>
          <c:yVal>
            <c:numRef>
              <c:f>'Silna-Shir khal'!$J$1312:$J$1336</c:f>
              <c:numCache>
                <c:formatCode>0.00</c:formatCode>
                <c:ptCount val="25"/>
                <c:pt idx="4">
                  <c:v>0.34300000000000003</c:v>
                </c:pt>
                <c:pt idx="5">
                  <c:v>0.38100000000000001</c:v>
                </c:pt>
                <c:pt idx="6">
                  <c:v>1.8819999999999999</c:v>
                </c:pt>
                <c:pt idx="7">
                  <c:v>3.0209999999999999</c:v>
                </c:pt>
                <c:pt idx="8">
                  <c:v>3.032</c:v>
                </c:pt>
                <c:pt idx="9">
                  <c:v>1.8740000000000001</c:v>
                </c:pt>
                <c:pt idx="10">
                  <c:v>1.296</c:v>
                </c:pt>
                <c:pt idx="11">
                  <c:v>0.2</c:v>
                </c:pt>
                <c:pt idx="12">
                  <c:v>-2.34</c:v>
                </c:pt>
                <c:pt idx="13">
                  <c:v>-2.34</c:v>
                </c:pt>
                <c:pt idx="14">
                  <c:v>-2.34</c:v>
                </c:pt>
                <c:pt idx="15">
                  <c:v>-0.4</c:v>
                </c:pt>
                <c:pt idx="16">
                  <c:v>-0.11799999999999999</c:v>
                </c:pt>
                <c:pt idx="17">
                  <c:v>1.3009999999999999</c:v>
                </c:pt>
                <c:pt idx="18">
                  <c:v>2.4820000000000002</c:v>
                </c:pt>
                <c:pt idx="19">
                  <c:v>4.3810000000000002</c:v>
                </c:pt>
                <c:pt idx="20">
                  <c:v>4.3979999999999997</c:v>
                </c:pt>
                <c:pt idx="21">
                  <c:v>4.3559999999999999</c:v>
                </c:pt>
                <c:pt idx="22">
                  <c:v>3.5819999999999999</c:v>
                </c:pt>
                <c:pt idx="23">
                  <c:v>3.3809999999999998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F4-4E02-9D22-39217A8B8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115328"/>
        <c:axId val="268121216"/>
      </c:scatterChart>
      <c:valAx>
        <c:axId val="2681153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121216"/>
        <c:crosses val="autoZero"/>
        <c:crossBetween val="midCat"/>
      </c:valAx>
      <c:valAx>
        <c:axId val="26812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1153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khal'!$B$1343:$B$1368</c:f>
              <c:numCache>
                <c:formatCode>0.00</c:formatCode>
                <c:ptCount val="26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69</c:v>
                </c:pt>
                <c:pt idx="24">
                  <c:v>74</c:v>
                </c:pt>
                <c:pt idx="25">
                  <c:v>77</c:v>
                </c:pt>
              </c:numCache>
            </c:numRef>
          </c:xVal>
          <c:yVal>
            <c:numRef>
              <c:f>'Silna-Shir khal'!$C$1343:$C$1368</c:f>
              <c:numCache>
                <c:formatCode>0.000</c:formatCode>
                <c:ptCount val="26"/>
                <c:pt idx="0">
                  <c:v>0.19</c:v>
                </c:pt>
                <c:pt idx="1">
                  <c:v>0.68899999999999995</c:v>
                </c:pt>
                <c:pt idx="2">
                  <c:v>1.99</c:v>
                </c:pt>
                <c:pt idx="3">
                  <c:v>2.9409999999999998</c:v>
                </c:pt>
                <c:pt idx="4">
                  <c:v>2.976</c:v>
                </c:pt>
                <c:pt idx="5">
                  <c:v>1.982</c:v>
                </c:pt>
                <c:pt idx="6">
                  <c:v>0.98199999999999998</c:v>
                </c:pt>
                <c:pt idx="7">
                  <c:v>0.68799999999999994</c:v>
                </c:pt>
                <c:pt idx="8">
                  <c:v>-1.2E-2</c:v>
                </c:pt>
                <c:pt idx="9">
                  <c:v>-0.311</c:v>
                </c:pt>
                <c:pt idx="10">
                  <c:v>-0.51100000000000001</c:v>
                </c:pt>
                <c:pt idx="11">
                  <c:v>-0.61</c:v>
                </c:pt>
                <c:pt idx="12">
                  <c:v>-0.71599999999999997</c:v>
                </c:pt>
                <c:pt idx="13">
                  <c:v>-0.81100000000000005</c:v>
                </c:pt>
                <c:pt idx="14">
                  <c:v>-0.77100000000000002</c:v>
                </c:pt>
                <c:pt idx="15">
                  <c:v>-0.71</c:v>
                </c:pt>
                <c:pt idx="16">
                  <c:v>-0.61599999999999999</c:v>
                </c:pt>
                <c:pt idx="17">
                  <c:v>-0.50900000000000001</c:v>
                </c:pt>
                <c:pt idx="18">
                  <c:v>-0.311</c:v>
                </c:pt>
                <c:pt idx="19">
                  <c:v>0.48399999999999999</c:v>
                </c:pt>
                <c:pt idx="20">
                  <c:v>1.4890000000000001</c:v>
                </c:pt>
                <c:pt idx="21">
                  <c:v>2.9820000000000002</c:v>
                </c:pt>
                <c:pt idx="22">
                  <c:v>4.2789999999999999</c:v>
                </c:pt>
                <c:pt idx="23">
                  <c:v>4.3</c:v>
                </c:pt>
                <c:pt idx="24">
                  <c:v>4.2389999999999999</c:v>
                </c:pt>
                <c:pt idx="25">
                  <c:v>2.3929999999999998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8C-4B05-9E5C-2E30CF9B9FC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khal'!$I$1343:$I$1367</c:f>
              <c:numCache>
                <c:formatCode>0.00</c:formatCode>
                <c:ptCount val="25"/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27.16</c:v>
                </c:pt>
                <c:pt idx="12">
                  <c:v>31</c:v>
                </c:pt>
                <c:pt idx="13">
                  <c:v>40</c:v>
                </c:pt>
                <c:pt idx="14">
                  <c:v>49</c:v>
                </c:pt>
                <c:pt idx="15">
                  <c:v>52.84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62</c:v>
                </c:pt>
                <c:pt idx="20">
                  <c:v>64</c:v>
                </c:pt>
                <c:pt idx="21">
                  <c:v>69</c:v>
                </c:pt>
                <c:pt idx="22">
                  <c:v>74</c:v>
                </c:pt>
                <c:pt idx="23">
                  <c:v>77</c:v>
                </c:pt>
              </c:numCache>
            </c:numRef>
          </c:xVal>
          <c:yVal>
            <c:numRef>
              <c:f>'Silna-Shir khal'!$J$1343:$J$1367</c:f>
              <c:numCache>
                <c:formatCode>0.00</c:formatCode>
                <c:ptCount val="25"/>
                <c:pt idx="1">
                  <c:v>0.19</c:v>
                </c:pt>
                <c:pt idx="2">
                  <c:v>0.68899999999999995</c:v>
                </c:pt>
                <c:pt idx="3">
                  <c:v>1.99</c:v>
                </c:pt>
                <c:pt idx="4">
                  <c:v>2.9409999999999998</c:v>
                </c:pt>
                <c:pt idx="5">
                  <c:v>2.976</c:v>
                </c:pt>
                <c:pt idx="6">
                  <c:v>1.982</c:v>
                </c:pt>
                <c:pt idx="7">
                  <c:v>0.98199999999999998</c:v>
                </c:pt>
                <c:pt idx="8">
                  <c:v>0.68799999999999994</c:v>
                </c:pt>
                <c:pt idx="9">
                  <c:v>-1.2E-2</c:v>
                </c:pt>
                <c:pt idx="10">
                  <c:v>-0.311</c:v>
                </c:pt>
                <c:pt idx="11">
                  <c:v>-0.4</c:v>
                </c:pt>
                <c:pt idx="12">
                  <c:v>-2.3199999999999998</c:v>
                </c:pt>
                <c:pt idx="13">
                  <c:v>-2.3199999999999998</c:v>
                </c:pt>
                <c:pt idx="14">
                  <c:v>-2.3199999999999998</c:v>
                </c:pt>
                <c:pt idx="15">
                  <c:v>-0.4</c:v>
                </c:pt>
                <c:pt idx="16">
                  <c:v>-0.311</c:v>
                </c:pt>
                <c:pt idx="17">
                  <c:v>0.48399999999999999</c:v>
                </c:pt>
                <c:pt idx="18">
                  <c:v>1.4890000000000001</c:v>
                </c:pt>
                <c:pt idx="19">
                  <c:v>2.9820000000000002</c:v>
                </c:pt>
                <c:pt idx="20">
                  <c:v>4.2789999999999999</c:v>
                </c:pt>
                <c:pt idx="21">
                  <c:v>4.3</c:v>
                </c:pt>
                <c:pt idx="22">
                  <c:v>4.2389999999999999</c:v>
                </c:pt>
                <c:pt idx="23">
                  <c:v>2.3929999999999998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8C-4B05-9E5C-2E30CF9B9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138368"/>
        <c:axId val="268139904"/>
      </c:scatterChart>
      <c:valAx>
        <c:axId val="2681383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139904"/>
        <c:crosses val="autoZero"/>
        <c:crossBetween val="midCat"/>
      </c:valAx>
      <c:valAx>
        <c:axId val="268139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138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khal'!$B$1374:$B$1399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44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59</c:v>
                </c:pt>
                <c:pt idx="22">
                  <c:v>64</c:v>
                </c:pt>
                <c:pt idx="23">
                  <c:v>67</c:v>
                </c:pt>
                <c:pt idx="24">
                  <c:v>70</c:v>
                </c:pt>
              </c:numCache>
            </c:numRef>
          </c:xVal>
          <c:yVal>
            <c:numRef>
              <c:f>'Silna-Shir khal'!$C$1374:$C$1399</c:f>
              <c:numCache>
                <c:formatCode>0.000</c:formatCode>
                <c:ptCount val="26"/>
                <c:pt idx="0">
                  <c:v>1.0089999999999999</c:v>
                </c:pt>
                <c:pt idx="1">
                  <c:v>1.0169999999999999</c:v>
                </c:pt>
                <c:pt idx="2">
                  <c:v>1.1180000000000001</c:v>
                </c:pt>
                <c:pt idx="3">
                  <c:v>2.2690000000000001</c:v>
                </c:pt>
                <c:pt idx="4">
                  <c:v>2.3170000000000002</c:v>
                </c:pt>
                <c:pt idx="5">
                  <c:v>1.41</c:v>
                </c:pt>
                <c:pt idx="6">
                  <c:v>0.41799999999999998</c:v>
                </c:pt>
                <c:pt idx="7">
                  <c:v>1.4E-2</c:v>
                </c:pt>
                <c:pt idx="8">
                  <c:v>-0.28999999999999998</c:v>
                </c:pt>
                <c:pt idx="9">
                  <c:v>-0.434</c:v>
                </c:pt>
                <c:pt idx="10">
                  <c:v>-0.48199999999999998</c:v>
                </c:pt>
                <c:pt idx="11">
                  <c:v>-0.57599999999999996</c:v>
                </c:pt>
                <c:pt idx="12">
                  <c:v>-0.58299999999999996</c:v>
                </c:pt>
                <c:pt idx="13">
                  <c:v>-0.57299999999999995</c:v>
                </c:pt>
                <c:pt idx="14">
                  <c:v>-0.38300000000000001</c:v>
                </c:pt>
                <c:pt idx="15">
                  <c:v>-0.28100000000000003</c:v>
                </c:pt>
                <c:pt idx="16">
                  <c:v>-0.188</c:v>
                </c:pt>
                <c:pt idx="17">
                  <c:v>1.119</c:v>
                </c:pt>
                <c:pt idx="18">
                  <c:v>1.617</c:v>
                </c:pt>
                <c:pt idx="19">
                  <c:v>2.8180000000000001</c:v>
                </c:pt>
                <c:pt idx="20">
                  <c:v>4.0919999999999996</c:v>
                </c:pt>
                <c:pt idx="21">
                  <c:v>4.1189999999999998</c:v>
                </c:pt>
                <c:pt idx="22">
                  <c:v>4.0679999999999996</c:v>
                </c:pt>
                <c:pt idx="23">
                  <c:v>2.3170000000000002</c:v>
                </c:pt>
                <c:pt idx="24">
                  <c:v>0.91400000000000003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B6-4775-A54F-0DA3D4240D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khal'!$I$1374:$I$1398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14.4</c:v>
                </c:pt>
                <c:pt idx="12">
                  <c:v>20</c:v>
                </c:pt>
                <c:pt idx="13">
                  <c:v>29</c:v>
                </c:pt>
                <c:pt idx="14">
                  <c:v>38</c:v>
                </c:pt>
                <c:pt idx="15">
                  <c:v>42</c:v>
                </c:pt>
                <c:pt idx="16">
                  <c:v>44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59</c:v>
                </c:pt>
                <c:pt idx="22">
                  <c:v>64</c:v>
                </c:pt>
                <c:pt idx="23">
                  <c:v>67</c:v>
                </c:pt>
                <c:pt idx="24">
                  <c:v>70</c:v>
                </c:pt>
              </c:numCache>
            </c:numRef>
          </c:xVal>
          <c:yVal>
            <c:numRef>
              <c:f>'Silna-Shir khal'!$J$1374:$J$1398</c:f>
              <c:numCache>
                <c:formatCode>0.00</c:formatCode>
                <c:ptCount val="25"/>
                <c:pt idx="4">
                  <c:v>1.0089999999999999</c:v>
                </c:pt>
                <c:pt idx="5">
                  <c:v>1.0169999999999999</c:v>
                </c:pt>
                <c:pt idx="6">
                  <c:v>1.1180000000000001</c:v>
                </c:pt>
                <c:pt idx="7">
                  <c:v>2.2690000000000001</c:v>
                </c:pt>
                <c:pt idx="8">
                  <c:v>2.3170000000000002</c:v>
                </c:pt>
                <c:pt idx="9">
                  <c:v>1.41</c:v>
                </c:pt>
                <c:pt idx="10">
                  <c:v>0.41799999999999998</c:v>
                </c:pt>
                <c:pt idx="11">
                  <c:v>0.5</c:v>
                </c:pt>
                <c:pt idx="12">
                  <c:v>-2.2999999999999998</c:v>
                </c:pt>
                <c:pt idx="13">
                  <c:v>-2.2999999999999998</c:v>
                </c:pt>
                <c:pt idx="14">
                  <c:v>-2.2999999999999998</c:v>
                </c:pt>
                <c:pt idx="15">
                  <c:v>-0.3</c:v>
                </c:pt>
                <c:pt idx="16">
                  <c:v>-0.188</c:v>
                </c:pt>
                <c:pt idx="17">
                  <c:v>1.119</c:v>
                </c:pt>
                <c:pt idx="18">
                  <c:v>1.617</c:v>
                </c:pt>
                <c:pt idx="19">
                  <c:v>2.8180000000000001</c:v>
                </c:pt>
                <c:pt idx="20">
                  <c:v>4.0919999999999996</c:v>
                </c:pt>
                <c:pt idx="21">
                  <c:v>4.1189999999999998</c:v>
                </c:pt>
                <c:pt idx="22">
                  <c:v>4.0679999999999996</c:v>
                </c:pt>
                <c:pt idx="23">
                  <c:v>2.3170000000000002</c:v>
                </c:pt>
                <c:pt idx="24">
                  <c:v>0.91400000000000003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B6-4775-A54F-0DA3D4240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185984"/>
        <c:axId val="268187520"/>
      </c:scatterChart>
      <c:valAx>
        <c:axId val="2681859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187520"/>
        <c:crosses val="autoZero"/>
        <c:crossBetween val="midCat"/>
      </c:valAx>
      <c:valAx>
        <c:axId val="26818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1859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khal'!$B$5:$B$26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'Silna-Shir khal'!$C$5:$C$26</c:f>
              <c:numCache>
                <c:formatCode>0.000</c:formatCode>
                <c:ptCount val="22"/>
                <c:pt idx="0">
                  <c:v>2.2679999999999998</c:v>
                </c:pt>
                <c:pt idx="1">
                  <c:v>2.2589999999999999</c:v>
                </c:pt>
                <c:pt idx="2">
                  <c:v>2.2480000000000002</c:v>
                </c:pt>
                <c:pt idx="3">
                  <c:v>1.069</c:v>
                </c:pt>
                <c:pt idx="4">
                  <c:v>0.19400000000000001</c:v>
                </c:pt>
                <c:pt idx="5">
                  <c:v>-0.40500000000000003</c:v>
                </c:pt>
                <c:pt idx="6">
                  <c:v>-0.50700000000000001</c:v>
                </c:pt>
                <c:pt idx="7">
                  <c:v>-0.40200000000000002</c:v>
                </c:pt>
                <c:pt idx="8">
                  <c:v>0.19800000000000001</c:v>
                </c:pt>
                <c:pt idx="9">
                  <c:v>1.1100000000000001</c:v>
                </c:pt>
                <c:pt idx="10">
                  <c:v>2.1930000000000001</c:v>
                </c:pt>
                <c:pt idx="11">
                  <c:v>2.1850000000000001</c:v>
                </c:pt>
                <c:pt idx="12">
                  <c:v>2.17</c:v>
                </c:pt>
                <c:pt idx="13">
                  <c:v>2.1640000000000001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8.75</c:v>
                </c:pt>
                <c:pt idx="4">
                  <c:v>13.622</c:v>
                </c:pt>
                <c:pt idx="5">
                  <c:v>15.122</c:v>
                </c:pt>
                <c:pt idx="6">
                  <c:v>16.622</c:v>
                </c:pt>
                <c:pt idx="7">
                  <c:v>21.3995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</c:numCache>
            </c:numRef>
          </c:xVal>
          <c:yVal>
            <c:numRef>
              <c:f>'Silna-Shir khal'!$J$5:$J$26</c:f>
              <c:numCache>
                <c:formatCode>0.000</c:formatCode>
                <c:ptCount val="22"/>
                <c:pt idx="1">
                  <c:v>2.2679999999999998</c:v>
                </c:pt>
                <c:pt idx="2">
                  <c:v>2.2589999999999999</c:v>
                </c:pt>
                <c:pt idx="3">
                  <c:v>2.2480000000000002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2.1850000000000001</c:v>
                </c:pt>
                <c:pt idx="8">
                  <c:v>2.1850000000000001</c:v>
                </c:pt>
                <c:pt idx="9">
                  <c:v>2.17</c:v>
                </c:pt>
                <c:pt idx="10">
                  <c:v>2.1640000000000001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68128"/>
        <c:axId val="264369664"/>
      </c:scatterChart>
      <c:valAx>
        <c:axId val="2643681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369664"/>
        <c:crosses val="autoZero"/>
        <c:crossBetween val="midCat"/>
      </c:valAx>
      <c:valAx>
        <c:axId val="26436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3681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khal'!$B$1404:$B$1429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41</c:v>
                </c:pt>
                <c:pt idx="15">
                  <c:v>44</c:v>
                </c:pt>
                <c:pt idx="16">
                  <c:v>47</c:v>
                </c:pt>
                <c:pt idx="17">
                  <c:v>49</c:v>
                </c:pt>
                <c:pt idx="18">
                  <c:v>51</c:v>
                </c:pt>
                <c:pt idx="19">
                  <c:v>52</c:v>
                </c:pt>
                <c:pt idx="20">
                  <c:v>57</c:v>
                </c:pt>
                <c:pt idx="21">
                  <c:v>62</c:v>
                </c:pt>
                <c:pt idx="22">
                  <c:v>65</c:v>
                </c:pt>
                <c:pt idx="23">
                  <c:v>70</c:v>
                </c:pt>
              </c:numCache>
            </c:numRef>
          </c:xVal>
          <c:yVal>
            <c:numRef>
              <c:f>'Silna-Shir khal'!$C$1404:$C$1429</c:f>
              <c:numCache>
                <c:formatCode>0.000</c:formatCode>
                <c:ptCount val="26"/>
                <c:pt idx="0">
                  <c:v>1.087</c:v>
                </c:pt>
                <c:pt idx="1">
                  <c:v>1.107</c:v>
                </c:pt>
                <c:pt idx="2">
                  <c:v>1.1839999999999999</c:v>
                </c:pt>
                <c:pt idx="3">
                  <c:v>2.149</c:v>
                </c:pt>
                <c:pt idx="4">
                  <c:v>2.1379999999999999</c:v>
                </c:pt>
                <c:pt idx="5">
                  <c:v>1.1619999999999999</c:v>
                </c:pt>
                <c:pt idx="6">
                  <c:v>0.28599999999999998</c:v>
                </c:pt>
                <c:pt idx="7">
                  <c:v>-0.51600000000000001</c:v>
                </c:pt>
                <c:pt idx="8">
                  <c:v>-0.96099999999999997</c:v>
                </c:pt>
                <c:pt idx="9">
                  <c:v>-1.0129999999999999</c:v>
                </c:pt>
                <c:pt idx="10">
                  <c:v>-1.115</c:v>
                </c:pt>
                <c:pt idx="11">
                  <c:v>-1.2030000000000001</c:v>
                </c:pt>
                <c:pt idx="12">
                  <c:v>-1.123</c:v>
                </c:pt>
                <c:pt idx="13">
                  <c:v>-0.996</c:v>
                </c:pt>
                <c:pt idx="14">
                  <c:v>-0.91300000000000003</c:v>
                </c:pt>
                <c:pt idx="15">
                  <c:v>2.8000000000000001E-2</c:v>
                </c:pt>
                <c:pt idx="16">
                  <c:v>0.98699999999999999</c:v>
                </c:pt>
                <c:pt idx="17">
                  <c:v>2.0369999999999999</c:v>
                </c:pt>
                <c:pt idx="18">
                  <c:v>3.282</c:v>
                </c:pt>
                <c:pt idx="19">
                  <c:v>3.9390000000000001</c:v>
                </c:pt>
                <c:pt idx="20">
                  <c:v>3.9780000000000002</c:v>
                </c:pt>
                <c:pt idx="21">
                  <c:v>3.9279999999999999</c:v>
                </c:pt>
                <c:pt idx="22">
                  <c:v>2.0870000000000002</c:v>
                </c:pt>
                <c:pt idx="23">
                  <c:v>1.079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16-4E57-B93F-78CA95717B9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khal'!$I$1404:$I$1428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17.940000000000001</c:v>
                </c:pt>
                <c:pt idx="12">
                  <c:v>20.5</c:v>
                </c:pt>
                <c:pt idx="13">
                  <c:v>29.5</c:v>
                </c:pt>
                <c:pt idx="14">
                  <c:v>38.5</c:v>
                </c:pt>
                <c:pt idx="15">
                  <c:v>41.24</c:v>
                </c:pt>
                <c:pt idx="16">
                  <c:v>41</c:v>
                </c:pt>
                <c:pt idx="17">
                  <c:v>44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52</c:v>
                </c:pt>
                <c:pt idx="22">
                  <c:v>57</c:v>
                </c:pt>
                <c:pt idx="23">
                  <c:v>62</c:v>
                </c:pt>
                <c:pt idx="24">
                  <c:v>65</c:v>
                </c:pt>
              </c:numCache>
            </c:numRef>
          </c:xVal>
          <c:yVal>
            <c:numRef>
              <c:f>'Silna-Shir khal'!$J$1404:$J$1428</c:f>
              <c:numCache>
                <c:formatCode>0.00</c:formatCode>
                <c:ptCount val="25"/>
                <c:pt idx="3">
                  <c:v>1.087</c:v>
                </c:pt>
                <c:pt idx="4">
                  <c:v>1.107</c:v>
                </c:pt>
                <c:pt idx="5">
                  <c:v>1.1839999999999999</c:v>
                </c:pt>
                <c:pt idx="6">
                  <c:v>2.149</c:v>
                </c:pt>
                <c:pt idx="7">
                  <c:v>2.1379999999999999</c:v>
                </c:pt>
                <c:pt idx="8">
                  <c:v>1.1619999999999999</c:v>
                </c:pt>
                <c:pt idx="9">
                  <c:v>0.28599999999999998</c:v>
                </c:pt>
                <c:pt idx="10">
                  <c:v>-0.51600000000000001</c:v>
                </c:pt>
                <c:pt idx="11">
                  <c:v>-1</c:v>
                </c:pt>
                <c:pt idx="12">
                  <c:v>-2.2799999999999998</c:v>
                </c:pt>
                <c:pt idx="13">
                  <c:v>-2.2799999999999998</c:v>
                </c:pt>
                <c:pt idx="14">
                  <c:v>-2.2799999999999998</c:v>
                </c:pt>
                <c:pt idx="15">
                  <c:v>-0.91</c:v>
                </c:pt>
                <c:pt idx="16">
                  <c:v>-0.91300000000000003</c:v>
                </c:pt>
                <c:pt idx="17">
                  <c:v>2.8000000000000001E-2</c:v>
                </c:pt>
                <c:pt idx="18">
                  <c:v>0.98699999999999999</c:v>
                </c:pt>
                <c:pt idx="19">
                  <c:v>2.0369999999999999</c:v>
                </c:pt>
                <c:pt idx="20">
                  <c:v>3.282</c:v>
                </c:pt>
                <c:pt idx="21">
                  <c:v>3.9390000000000001</c:v>
                </c:pt>
                <c:pt idx="22">
                  <c:v>3.9780000000000002</c:v>
                </c:pt>
                <c:pt idx="23">
                  <c:v>3.9279999999999999</c:v>
                </c:pt>
                <c:pt idx="24">
                  <c:v>2.0870000000000002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16-4E57-B93F-78CA95717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216960"/>
        <c:axId val="268222848"/>
      </c:scatterChart>
      <c:valAx>
        <c:axId val="2682169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222848"/>
        <c:crosses val="autoZero"/>
        <c:crossBetween val="midCat"/>
      </c:valAx>
      <c:valAx>
        <c:axId val="268222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2169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khal'!$B$1435:$B$1460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61</c:v>
                </c:pt>
                <c:pt idx="22">
                  <c:v>65</c:v>
                </c:pt>
                <c:pt idx="23">
                  <c:v>67</c:v>
                </c:pt>
                <c:pt idx="24">
                  <c:v>72</c:v>
                </c:pt>
              </c:numCache>
            </c:numRef>
          </c:xVal>
          <c:yVal>
            <c:numRef>
              <c:f>'Silna-Shir khal'!$C$1435:$C$1460</c:f>
              <c:numCache>
                <c:formatCode>0.000</c:formatCode>
                <c:ptCount val="26"/>
                <c:pt idx="0">
                  <c:v>2.141</c:v>
                </c:pt>
                <c:pt idx="1">
                  <c:v>2.1970000000000001</c:v>
                </c:pt>
                <c:pt idx="2">
                  <c:v>2.488</c:v>
                </c:pt>
                <c:pt idx="3">
                  <c:v>2.4980000000000002</c:v>
                </c:pt>
                <c:pt idx="4">
                  <c:v>2.0459999999999998</c:v>
                </c:pt>
                <c:pt idx="5">
                  <c:v>0.98899999999999999</c:v>
                </c:pt>
                <c:pt idx="6">
                  <c:v>9.2999999999999999E-2</c:v>
                </c:pt>
                <c:pt idx="7">
                  <c:v>-0.505</c:v>
                </c:pt>
                <c:pt idx="8">
                  <c:v>-0.80600000000000005</c:v>
                </c:pt>
                <c:pt idx="9">
                  <c:v>-0.95299999999999996</c:v>
                </c:pt>
                <c:pt idx="10">
                  <c:v>-1.014</c:v>
                </c:pt>
                <c:pt idx="11">
                  <c:v>-1.042</c:v>
                </c:pt>
                <c:pt idx="12">
                  <c:v>-1.0109999999999999</c:v>
                </c:pt>
                <c:pt idx="13">
                  <c:v>-0.95499999999999996</c:v>
                </c:pt>
                <c:pt idx="14">
                  <c:v>-0.70399999999999996</c:v>
                </c:pt>
                <c:pt idx="15">
                  <c:v>-0.314</c:v>
                </c:pt>
                <c:pt idx="16">
                  <c:v>9.4E-2</c:v>
                </c:pt>
                <c:pt idx="17">
                  <c:v>1.0940000000000001</c:v>
                </c:pt>
                <c:pt idx="18">
                  <c:v>1.946</c:v>
                </c:pt>
                <c:pt idx="19">
                  <c:v>2.496</c:v>
                </c:pt>
                <c:pt idx="20">
                  <c:v>3.7160000000000002</c:v>
                </c:pt>
                <c:pt idx="21">
                  <c:v>3.7480000000000002</c:v>
                </c:pt>
                <c:pt idx="22">
                  <c:v>3.7210000000000001</c:v>
                </c:pt>
                <c:pt idx="23">
                  <c:v>2.8969999999999998</c:v>
                </c:pt>
                <c:pt idx="24">
                  <c:v>2.2959999999999998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9-4C4A-86FC-856093979F4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khal'!$I$1436:$I$1460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18.98</c:v>
                </c:pt>
                <c:pt idx="11">
                  <c:v>23.5</c:v>
                </c:pt>
                <c:pt idx="12">
                  <c:v>32.5</c:v>
                </c:pt>
                <c:pt idx="13">
                  <c:v>41.5</c:v>
                </c:pt>
                <c:pt idx="14">
                  <c:v>45.62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61</c:v>
                </c:pt>
                <c:pt idx="21">
                  <c:v>65</c:v>
                </c:pt>
                <c:pt idx="22">
                  <c:v>67</c:v>
                </c:pt>
                <c:pt idx="23">
                  <c:v>72</c:v>
                </c:pt>
              </c:numCache>
            </c:numRef>
          </c:xVal>
          <c:yVal>
            <c:numRef>
              <c:f>'Silna-Shir khal'!$J$1436:$J$1460</c:f>
              <c:numCache>
                <c:formatCode>0.00</c:formatCode>
                <c:ptCount val="25"/>
                <c:pt idx="3">
                  <c:v>2.141</c:v>
                </c:pt>
                <c:pt idx="4">
                  <c:v>2.1970000000000001</c:v>
                </c:pt>
                <c:pt idx="5">
                  <c:v>2.488</c:v>
                </c:pt>
                <c:pt idx="6">
                  <c:v>2.4980000000000002</c:v>
                </c:pt>
                <c:pt idx="7">
                  <c:v>2.0459999999999998</c:v>
                </c:pt>
                <c:pt idx="8">
                  <c:v>0.98899999999999999</c:v>
                </c:pt>
                <c:pt idx="9">
                  <c:v>9.2999999999999999E-2</c:v>
                </c:pt>
                <c:pt idx="10">
                  <c:v>0</c:v>
                </c:pt>
                <c:pt idx="11">
                  <c:v>-2.2599999999999998</c:v>
                </c:pt>
                <c:pt idx="12">
                  <c:v>-2.2599999999999998</c:v>
                </c:pt>
                <c:pt idx="13">
                  <c:v>-2.2599999999999998</c:v>
                </c:pt>
                <c:pt idx="14">
                  <c:v>-0.2</c:v>
                </c:pt>
                <c:pt idx="15">
                  <c:v>9.4E-2</c:v>
                </c:pt>
                <c:pt idx="16">
                  <c:v>1.0940000000000001</c:v>
                </c:pt>
                <c:pt idx="17">
                  <c:v>1.946</c:v>
                </c:pt>
                <c:pt idx="18">
                  <c:v>2.496</c:v>
                </c:pt>
                <c:pt idx="19">
                  <c:v>3.7160000000000002</c:v>
                </c:pt>
                <c:pt idx="20">
                  <c:v>3.7480000000000002</c:v>
                </c:pt>
                <c:pt idx="21">
                  <c:v>3.7210000000000001</c:v>
                </c:pt>
                <c:pt idx="22">
                  <c:v>2.8969999999999998</c:v>
                </c:pt>
                <c:pt idx="23">
                  <c:v>2.2959999999999998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9-4C4A-86FC-856093979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5632"/>
        <c:axId val="268327168"/>
      </c:scatterChart>
      <c:valAx>
        <c:axId val="2683256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327168"/>
        <c:crosses val="autoZero"/>
        <c:crossBetween val="midCat"/>
      </c:valAx>
      <c:valAx>
        <c:axId val="268327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325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khal'!$B$1466:$B$1491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32.5</c:v>
                </c:pt>
                <c:pt idx="13">
                  <c:v>36</c:v>
                </c:pt>
                <c:pt idx="14">
                  <c:v>39</c:v>
                </c:pt>
                <c:pt idx="15">
                  <c:v>42</c:v>
                </c:pt>
                <c:pt idx="16">
                  <c:v>45</c:v>
                </c:pt>
                <c:pt idx="17">
                  <c:v>48</c:v>
                </c:pt>
                <c:pt idx="18">
                  <c:v>51</c:v>
                </c:pt>
                <c:pt idx="19">
                  <c:v>53</c:v>
                </c:pt>
                <c:pt idx="20">
                  <c:v>55</c:v>
                </c:pt>
                <c:pt idx="21">
                  <c:v>60</c:v>
                </c:pt>
                <c:pt idx="22">
                  <c:v>64</c:v>
                </c:pt>
                <c:pt idx="23">
                  <c:v>67</c:v>
                </c:pt>
                <c:pt idx="24">
                  <c:v>72</c:v>
                </c:pt>
              </c:numCache>
            </c:numRef>
          </c:xVal>
          <c:yVal>
            <c:numRef>
              <c:f>'Silna-Shir khal'!$C$1466:$C$1491</c:f>
              <c:numCache>
                <c:formatCode>0.000</c:formatCode>
                <c:ptCount val="26"/>
                <c:pt idx="0">
                  <c:v>0.86699999999999999</c:v>
                </c:pt>
                <c:pt idx="1">
                  <c:v>0.95799999999999996</c:v>
                </c:pt>
                <c:pt idx="2">
                  <c:v>1.0169999999999999</c:v>
                </c:pt>
                <c:pt idx="3">
                  <c:v>2.016</c:v>
                </c:pt>
                <c:pt idx="4">
                  <c:v>2.008</c:v>
                </c:pt>
                <c:pt idx="5">
                  <c:v>1.367</c:v>
                </c:pt>
                <c:pt idx="6">
                  <c:v>0.55600000000000005</c:v>
                </c:pt>
                <c:pt idx="7">
                  <c:v>0.16600000000000001</c:v>
                </c:pt>
                <c:pt idx="8">
                  <c:v>-0.23899999999999999</c:v>
                </c:pt>
                <c:pt idx="9">
                  <c:v>-0.49399999999999999</c:v>
                </c:pt>
                <c:pt idx="10">
                  <c:v>-0.63700000000000001</c:v>
                </c:pt>
                <c:pt idx="11">
                  <c:v>-0.72299999999999998</c:v>
                </c:pt>
                <c:pt idx="12">
                  <c:v>-0.74399999999999999</c:v>
                </c:pt>
                <c:pt idx="13">
                  <c:v>-0.72599999999999998</c:v>
                </c:pt>
                <c:pt idx="14">
                  <c:v>-0.68200000000000005</c:v>
                </c:pt>
                <c:pt idx="15">
                  <c:v>-0.53500000000000003</c:v>
                </c:pt>
                <c:pt idx="16">
                  <c:v>0.26300000000000001</c:v>
                </c:pt>
                <c:pt idx="17">
                  <c:v>1.359</c:v>
                </c:pt>
                <c:pt idx="18">
                  <c:v>2.359</c:v>
                </c:pt>
                <c:pt idx="19">
                  <c:v>3.2149999999999999</c:v>
                </c:pt>
                <c:pt idx="20">
                  <c:v>4.0069999999999997</c:v>
                </c:pt>
                <c:pt idx="21">
                  <c:v>4.0579999999999998</c:v>
                </c:pt>
                <c:pt idx="22">
                  <c:v>3.9660000000000002</c:v>
                </c:pt>
                <c:pt idx="23">
                  <c:v>2.8660000000000001</c:v>
                </c:pt>
                <c:pt idx="24">
                  <c:v>2.7629999999999999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33-4086-9EBD-E7AB6D78C69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khal'!$I$1467:$I$1491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15.02</c:v>
                </c:pt>
                <c:pt idx="11">
                  <c:v>20.5</c:v>
                </c:pt>
                <c:pt idx="12">
                  <c:v>29.5</c:v>
                </c:pt>
                <c:pt idx="13">
                  <c:v>38.5</c:v>
                </c:pt>
                <c:pt idx="14">
                  <c:v>41.980000000000004</c:v>
                </c:pt>
                <c:pt idx="15">
                  <c:v>42</c:v>
                </c:pt>
                <c:pt idx="16">
                  <c:v>45</c:v>
                </c:pt>
                <c:pt idx="17">
                  <c:v>48</c:v>
                </c:pt>
                <c:pt idx="18">
                  <c:v>51</c:v>
                </c:pt>
                <c:pt idx="19">
                  <c:v>53</c:v>
                </c:pt>
                <c:pt idx="20">
                  <c:v>55</c:v>
                </c:pt>
                <c:pt idx="21">
                  <c:v>60</c:v>
                </c:pt>
                <c:pt idx="22">
                  <c:v>64</c:v>
                </c:pt>
                <c:pt idx="23">
                  <c:v>67</c:v>
                </c:pt>
                <c:pt idx="24" formatCode="0.000">
                  <c:v>72</c:v>
                </c:pt>
              </c:numCache>
            </c:numRef>
          </c:xVal>
          <c:yVal>
            <c:numRef>
              <c:f>'Silna-Shir khal'!$J$1467:$J$1491</c:f>
              <c:numCache>
                <c:formatCode>0.00</c:formatCode>
                <c:ptCount val="25"/>
                <c:pt idx="3">
                  <c:v>0.86699999999999999</c:v>
                </c:pt>
                <c:pt idx="4">
                  <c:v>0.95799999999999996</c:v>
                </c:pt>
                <c:pt idx="5">
                  <c:v>1.0169999999999999</c:v>
                </c:pt>
                <c:pt idx="6">
                  <c:v>2.016</c:v>
                </c:pt>
                <c:pt idx="7">
                  <c:v>2.008</c:v>
                </c:pt>
                <c:pt idx="8">
                  <c:v>1.367</c:v>
                </c:pt>
                <c:pt idx="9">
                  <c:v>0.55600000000000005</c:v>
                </c:pt>
                <c:pt idx="10">
                  <c:v>0.5</c:v>
                </c:pt>
                <c:pt idx="11">
                  <c:v>-2.2400000000000002</c:v>
                </c:pt>
                <c:pt idx="12">
                  <c:v>-2.2400000000000002</c:v>
                </c:pt>
                <c:pt idx="13">
                  <c:v>-2.2400000000000002</c:v>
                </c:pt>
                <c:pt idx="14">
                  <c:v>-0.5</c:v>
                </c:pt>
                <c:pt idx="15">
                  <c:v>-0.53500000000000003</c:v>
                </c:pt>
                <c:pt idx="16">
                  <c:v>0.26300000000000001</c:v>
                </c:pt>
                <c:pt idx="17">
                  <c:v>1.359</c:v>
                </c:pt>
                <c:pt idx="18">
                  <c:v>2.359</c:v>
                </c:pt>
                <c:pt idx="19">
                  <c:v>3.2149999999999999</c:v>
                </c:pt>
                <c:pt idx="20">
                  <c:v>4.0069999999999997</c:v>
                </c:pt>
                <c:pt idx="21">
                  <c:v>4.0579999999999998</c:v>
                </c:pt>
                <c:pt idx="22">
                  <c:v>3.9660000000000002</c:v>
                </c:pt>
                <c:pt idx="23">
                  <c:v>2.8660000000000001</c:v>
                </c:pt>
                <c:pt idx="24">
                  <c:v>2.7629999999999999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33-4086-9EBD-E7AB6D78C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56608"/>
        <c:axId val="268362496"/>
      </c:scatterChart>
      <c:valAx>
        <c:axId val="2683566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362496"/>
        <c:crosses val="autoZero"/>
        <c:crossBetween val="midCat"/>
      </c:valAx>
      <c:valAx>
        <c:axId val="268362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3566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khal'!$B$1497:$B$1522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35</c:v>
                </c:pt>
                <c:pt idx="15">
                  <c:v>41</c:v>
                </c:pt>
                <c:pt idx="16">
                  <c:v>44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58</c:v>
                </c:pt>
                <c:pt idx="22">
                  <c:v>63</c:v>
                </c:pt>
                <c:pt idx="23">
                  <c:v>65</c:v>
                </c:pt>
                <c:pt idx="24">
                  <c:v>70</c:v>
                </c:pt>
              </c:numCache>
            </c:numRef>
          </c:xVal>
          <c:yVal>
            <c:numRef>
              <c:f>'Silna-Shir khal'!$C$1497:$C$1522</c:f>
              <c:numCache>
                <c:formatCode>0.000</c:formatCode>
                <c:ptCount val="26"/>
                <c:pt idx="0">
                  <c:v>0.85499999999999998</c:v>
                </c:pt>
                <c:pt idx="1">
                  <c:v>0.878</c:v>
                </c:pt>
                <c:pt idx="2">
                  <c:v>1.054</c:v>
                </c:pt>
                <c:pt idx="3">
                  <c:v>2.0150000000000001</c:v>
                </c:pt>
                <c:pt idx="4">
                  <c:v>2.004</c:v>
                </c:pt>
                <c:pt idx="5">
                  <c:v>1.35</c:v>
                </c:pt>
                <c:pt idx="6">
                  <c:v>0.44800000000000001</c:v>
                </c:pt>
                <c:pt idx="7">
                  <c:v>0.05</c:v>
                </c:pt>
                <c:pt idx="8">
                  <c:v>-0.34699999999999998</c:v>
                </c:pt>
                <c:pt idx="9">
                  <c:v>-0.55400000000000005</c:v>
                </c:pt>
                <c:pt idx="10">
                  <c:v>-0.67700000000000005</c:v>
                </c:pt>
                <c:pt idx="11">
                  <c:v>-0.73699999999999999</c:v>
                </c:pt>
                <c:pt idx="12">
                  <c:v>-0.80200000000000005</c:v>
                </c:pt>
                <c:pt idx="13">
                  <c:v>-0.72699999999999998</c:v>
                </c:pt>
                <c:pt idx="14">
                  <c:v>-0.64900000000000002</c:v>
                </c:pt>
                <c:pt idx="15">
                  <c:v>-0.35</c:v>
                </c:pt>
                <c:pt idx="16">
                  <c:v>0.44500000000000001</c:v>
                </c:pt>
                <c:pt idx="17">
                  <c:v>1.304</c:v>
                </c:pt>
                <c:pt idx="18">
                  <c:v>2.4</c:v>
                </c:pt>
                <c:pt idx="19">
                  <c:v>3.3</c:v>
                </c:pt>
                <c:pt idx="20">
                  <c:v>4.0949999999999998</c:v>
                </c:pt>
                <c:pt idx="21">
                  <c:v>4.1449999999999996</c:v>
                </c:pt>
                <c:pt idx="22">
                  <c:v>4.0529999999999999</c:v>
                </c:pt>
                <c:pt idx="23">
                  <c:v>3.0550000000000002</c:v>
                </c:pt>
                <c:pt idx="24">
                  <c:v>3.0329999999999999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CA-443D-A7BE-DE9FFAA3E1D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khal'!$I$1498:$I$1522</c:f>
              <c:numCache>
                <c:formatCode>0.00</c:formatCode>
                <c:ptCount val="25"/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15.66</c:v>
                </c:pt>
                <c:pt idx="11">
                  <c:v>20.5</c:v>
                </c:pt>
                <c:pt idx="12">
                  <c:v>29.5</c:v>
                </c:pt>
                <c:pt idx="13">
                  <c:v>38.5</c:v>
                </c:pt>
                <c:pt idx="14">
                  <c:v>42.94</c:v>
                </c:pt>
                <c:pt idx="15">
                  <c:v>44</c:v>
                </c:pt>
                <c:pt idx="16">
                  <c:v>47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58</c:v>
                </c:pt>
                <c:pt idx="21">
                  <c:v>63</c:v>
                </c:pt>
                <c:pt idx="22">
                  <c:v>65</c:v>
                </c:pt>
                <c:pt idx="23">
                  <c:v>70</c:v>
                </c:pt>
              </c:numCache>
            </c:numRef>
          </c:xVal>
          <c:yVal>
            <c:numRef>
              <c:f>'Silna-Shir khal'!$J$1498:$J$1522</c:f>
              <c:numCache>
                <c:formatCode>0.00</c:formatCode>
                <c:ptCount val="25"/>
                <c:pt idx="2">
                  <c:v>0.85499999999999998</c:v>
                </c:pt>
                <c:pt idx="3">
                  <c:v>0.85499999999999998</c:v>
                </c:pt>
                <c:pt idx="4">
                  <c:v>0.878</c:v>
                </c:pt>
                <c:pt idx="5">
                  <c:v>1.054</c:v>
                </c:pt>
                <c:pt idx="6">
                  <c:v>2.0150000000000001</c:v>
                </c:pt>
                <c:pt idx="7">
                  <c:v>2.004</c:v>
                </c:pt>
                <c:pt idx="8">
                  <c:v>1.35</c:v>
                </c:pt>
                <c:pt idx="9">
                  <c:v>0.44800000000000001</c:v>
                </c:pt>
                <c:pt idx="10">
                  <c:v>0.2</c:v>
                </c:pt>
                <c:pt idx="11">
                  <c:v>-2.2200000000000002</c:v>
                </c:pt>
                <c:pt idx="12">
                  <c:v>-2.2200000000000002</c:v>
                </c:pt>
                <c:pt idx="13">
                  <c:v>-2.2200000000000002</c:v>
                </c:pt>
                <c:pt idx="14">
                  <c:v>0</c:v>
                </c:pt>
                <c:pt idx="15">
                  <c:v>0.44500000000000001</c:v>
                </c:pt>
                <c:pt idx="16">
                  <c:v>1.304</c:v>
                </c:pt>
                <c:pt idx="17">
                  <c:v>2.4</c:v>
                </c:pt>
                <c:pt idx="18">
                  <c:v>3.3</c:v>
                </c:pt>
                <c:pt idx="19">
                  <c:v>4.0949999999999998</c:v>
                </c:pt>
                <c:pt idx="20">
                  <c:v>4.1449999999999996</c:v>
                </c:pt>
                <c:pt idx="21">
                  <c:v>4.0529999999999999</c:v>
                </c:pt>
                <c:pt idx="22">
                  <c:v>3.0550000000000002</c:v>
                </c:pt>
                <c:pt idx="23">
                  <c:v>3.0329999999999999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CA-443D-A7BE-DE9FFAA3E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269056"/>
        <c:axId val="268270592"/>
      </c:scatterChart>
      <c:valAx>
        <c:axId val="2682690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270592"/>
        <c:crosses val="autoZero"/>
        <c:crossBetween val="midCat"/>
      </c:valAx>
      <c:valAx>
        <c:axId val="26827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2690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khal'!$B$1528:$B$1553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64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</c:numCache>
            </c:numRef>
          </c:xVal>
          <c:yVal>
            <c:numRef>
              <c:f>'Silna-Shir khal'!$C$1528:$C$1553</c:f>
              <c:numCache>
                <c:formatCode>0.000</c:formatCode>
                <c:ptCount val="26"/>
                <c:pt idx="0">
                  <c:v>3.1850000000000001</c:v>
                </c:pt>
                <c:pt idx="1">
                  <c:v>3.198</c:v>
                </c:pt>
                <c:pt idx="2">
                  <c:v>3.2360000000000002</c:v>
                </c:pt>
                <c:pt idx="3">
                  <c:v>2.3370000000000002</c:v>
                </c:pt>
                <c:pt idx="4">
                  <c:v>1.728</c:v>
                </c:pt>
                <c:pt idx="5">
                  <c:v>0.93300000000000005</c:v>
                </c:pt>
                <c:pt idx="6">
                  <c:v>0.22900000000000001</c:v>
                </c:pt>
                <c:pt idx="7">
                  <c:v>-0.314</c:v>
                </c:pt>
                <c:pt idx="8">
                  <c:v>-0.47199999999999998</c:v>
                </c:pt>
                <c:pt idx="9">
                  <c:v>-0.56599999999999995</c:v>
                </c:pt>
                <c:pt idx="10">
                  <c:v>-0.753</c:v>
                </c:pt>
                <c:pt idx="11">
                  <c:v>-0.76300000000000001</c:v>
                </c:pt>
                <c:pt idx="12">
                  <c:v>-0.74399999999999999</c:v>
                </c:pt>
                <c:pt idx="13">
                  <c:v>-0.56599999999999995</c:v>
                </c:pt>
                <c:pt idx="14">
                  <c:v>-0.47399999999999998</c:v>
                </c:pt>
                <c:pt idx="15">
                  <c:v>-0.17100000000000001</c:v>
                </c:pt>
                <c:pt idx="16">
                  <c:v>0.39600000000000002</c:v>
                </c:pt>
                <c:pt idx="17">
                  <c:v>1.728</c:v>
                </c:pt>
                <c:pt idx="18">
                  <c:v>2.7559999999999998</c:v>
                </c:pt>
                <c:pt idx="19">
                  <c:v>3.7869999999999999</c:v>
                </c:pt>
                <c:pt idx="20">
                  <c:v>4.7229999999999999</c:v>
                </c:pt>
                <c:pt idx="21">
                  <c:v>4.7469999999999999</c:v>
                </c:pt>
                <c:pt idx="22">
                  <c:v>4.6870000000000003</c:v>
                </c:pt>
                <c:pt idx="23">
                  <c:v>4.3369999999999997</c:v>
                </c:pt>
                <c:pt idx="24">
                  <c:v>4.2770000000000001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16-477E-837F-7B75471E104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khal'!$I$1528:$I$1552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19.899999999999999</c:v>
                </c:pt>
                <c:pt idx="12">
                  <c:v>24.5</c:v>
                </c:pt>
                <c:pt idx="13">
                  <c:v>33.5</c:v>
                </c:pt>
                <c:pt idx="14">
                  <c:v>42.5</c:v>
                </c:pt>
                <c:pt idx="15">
                  <c:v>46.1</c:v>
                </c:pt>
                <c:pt idx="16">
                  <c:v>47</c:v>
                </c:pt>
                <c:pt idx="17">
                  <c:v>50</c:v>
                </c:pt>
                <c:pt idx="18">
                  <c:v>53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64</c:v>
                </c:pt>
                <c:pt idx="23">
                  <c:v>69</c:v>
                </c:pt>
                <c:pt idx="24">
                  <c:v>71</c:v>
                </c:pt>
              </c:numCache>
            </c:numRef>
          </c:xVal>
          <c:yVal>
            <c:numRef>
              <c:f>'Silna-Shir khal'!$J$1528:$J$1552</c:f>
              <c:numCache>
                <c:formatCode>0.00</c:formatCode>
                <c:ptCount val="25"/>
                <c:pt idx="5">
                  <c:v>3.1850000000000001</c:v>
                </c:pt>
                <c:pt idx="6">
                  <c:v>3.198</c:v>
                </c:pt>
                <c:pt idx="7">
                  <c:v>3.2360000000000002</c:v>
                </c:pt>
                <c:pt idx="8">
                  <c:v>2.3370000000000002</c:v>
                </c:pt>
                <c:pt idx="9">
                  <c:v>1.728</c:v>
                </c:pt>
                <c:pt idx="10">
                  <c:v>0.93300000000000005</c:v>
                </c:pt>
                <c:pt idx="11">
                  <c:v>0.1</c:v>
                </c:pt>
                <c:pt idx="12">
                  <c:v>-2.2000000000000002</c:v>
                </c:pt>
                <c:pt idx="13">
                  <c:v>-2.2000000000000002</c:v>
                </c:pt>
                <c:pt idx="14">
                  <c:v>-2.2000000000000002</c:v>
                </c:pt>
                <c:pt idx="15">
                  <c:v>-0.4</c:v>
                </c:pt>
                <c:pt idx="16">
                  <c:v>-0.17100000000000001</c:v>
                </c:pt>
                <c:pt idx="17">
                  <c:v>0.39600000000000002</c:v>
                </c:pt>
                <c:pt idx="18">
                  <c:v>1.728</c:v>
                </c:pt>
                <c:pt idx="19">
                  <c:v>2.7559999999999998</c:v>
                </c:pt>
                <c:pt idx="20">
                  <c:v>3.7869999999999999</c:v>
                </c:pt>
                <c:pt idx="21">
                  <c:v>4.7229999999999999</c:v>
                </c:pt>
                <c:pt idx="22">
                  <c:v>4.7469999999999999</c:v>
                </c:pt>
                <c:pt idx="23">
                  <c:v>4.6870000000000003</c:v>
                </c:pt>
                <c:pt idx="24">
                  <c:v>4.3369999999999997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16-477E-837F-7B75471E1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53120"/>
        <c:axId val="267654656"/>
      </c:scatterChart>
      <c:valAx>
        <c:axId val="2676531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654656"/>
        <c:crosses val="autoZero"/>
        <c:crossBetween val="midCat"/>
      </c:valAx>
      <c:valAx>
        <c:axId val="26765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653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khal'!$B$1559:$B$1584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67</c:v>
                </c:pt>
                <c:pt idx="23">
                  <c:v>72</c:v>
                </c:pt>
              </c:numCache>
            </c:numRef>
          </c:xVal>
          <c:yVal>
            <c:numRef>
              <c:f>'Silna-Shir khal'!$C$1559:$C$1584</c:f>
              <c:numCache>
                <c:formatCode>0.000</c:formatCode>
                <c:ptCount val="26"/>
                <c:pt idx="0">
                  <c:v>2.6389999999999998</c:v>
                </c:pt>
                <c:pt idx="1">
                  <c:v>2.669</c:v>
                </c:pt>
                <c:pt idx="2">
                  <c:v>2.677</c:v>
                </c:pt>
                <c:pt idx="3">
                  <c:v>1.8280000000000001</c:v>
                </c:pt>
                <c:pt idx="4">
                  <c:v>1.1990000000000001</c:v>
                </c:pt>
                <c:pt idx="5">
                  <c:v>0.52800000000000002</c:v>
                </c:pt>
                <c:pt idx="6">
                  <c:v>0.27500000000000002</c:v>
                </c:pt>
                <c:pt idx="7">
                  <c:v>0.125</c:v>
                </c:pt>
                <c:pt idx="8">
                  <c:v>-7.1999999999999995E-2</c:v>
                </c:pt>
                <c:pt idx="9">
                  <c:v>-0.96699999999999997</c:v>
                </c:pt>
                <c:pt idx="10">
                  <c:v>-0.97099999999999997</c:v>
                </c:pt>
                <c:pt idx="11">
                  <c:v>-0.95499999999999996</c:v>
                </c:pt>
                <c:pt idx="12">
                  <c:v>-0.82699999999999996</c:v>
                </c:pt>
                <c:pt idx="13">
                  <c:v>-0.57199999999999995</c:v>
                </c:pt>
                <c:pt idx="14">
                  <c:v>-0.17399999999999999</c:v>
                </c:pt>
                <c:pt idx="15">
                  <c:v>0.72099999999999997</c:v>
                </c:pt>
                <c:pt idx="16">
                  <c:v>1.8280000000000001</c:v>
                </c:pt>
                <c:pt idx="17">
                  <c:v>2.9249999999999998</c:v>
                </c:pt>
                <c:pt idx="18">
                  <c:v>3.9289999999999998</c:v>
                </c:pt>
                <c:pt idx="19">
                  <c:v>3.9689999999999999</c:v>
                </c:pt>
                <c:pt idx="20">
                  <c:v>5.6280000000000001</c:v>
                </c:pt>
                <c:pt idx="21">
                  <c:v>6.7</c:v>
                </c:pt>
                <c:pt idx="22">
                  <c:v>6.7279999999999998</c:v>
                </c:pt>
                <c:pt idx="23">
                  <c:v>6.7030000000000003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E6-466F-B751-DE86C517A29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khal'!$I$1560:$I$1584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  <c:pt idx="10">
                  <c:v>18.439999999999998</c:v>
                </c:pt>
                <c:pt idx="11">
                  <c:v>23</c:v>
                </c:pt>
                <c:pt idx="12">
                  <c:v>32</c:v>
                </c:pt>
                <c:pt idx="13">
                  <c:v>41</c:v>
                </c:pt>
                <c:pt idx="14">
                  <c:v>46.36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67</c:v>
                </c:pt>
                <c:pt idx="23">
                  <c:v>72</c:v>
                </c:pt>
              </c:numCache>
            </c:numRef>
          </c:xVal>
          <c:yVal>
            <c:numRef>
              <c:f>'Silna-Shir khal'!$J$1560:$J$1584</c:f>
              <c:numCache>
                <c:formatCode>0.00</c:formatCode>
                <c:ptCount val="25"/>
                <c:pt idx="4">
                  <c:v>2.6389999999999998</c:v>
                </c:pt>
                <c:pt idx="5">
                  <c:v>2.669</c:v>
                </c:pt>
                <c:pt idx="6">
                  <c:v>2.677</c:v>
                </c:pt>
                <c:pt idx="7">
                  <c:v>1.8280000000000001</c:v>
                </c:pt>
                <c:pt idx="8">
                  <c:v>1.1990000000000001</c:v>
                </c:pt>
                <c:pt idx="9">
                  <c:v>0.52800000000000002</c:v>
                </c:pt>
                <c:pt idx="10">
                  <c:v>0.1</c:v>
                </c:pt>
                <c:pt idx="11">
                  <c:v>-2.1800000000000002</c:v>
                </c:pt>
                <c:pt idx="12">
                  <c:v>-2.1800000000000002</c:v>
                </c:pt>
                <c:pt idx="13">
                  <c:v>-2.1800000000000002</c:v>
                </c:pt>
                <c:pt idx="14">
                  <c:v>0.5</c:v>
                </c:pt>
                <c:pt idx="15">
                  <c:v>0.72099999999999997</c:v>
                </c:pt>
                <c:pt idx="16">
                  <c:v>1.8280000000000001</c:v>
                </c:pt>
                <c:pt idx="17">
                  <c:v>2.9249999999999998</c:v>
                </c:pt>
                <c:pt idx="18">
                  <c:v>3.9289999999999998</c:v>
                </c:pt>
                <c:pt idx="19">
                  <c:v>3.9689999999999999</c:v>
                </c:pt>
                <c:pt idx="20">
                  <c:v>5.6280000000000001</c:v>
                </c:pt>
                <c:pt idx="21">
                  <c:v>6.7</c:v>
                </c:pt>
                <c:pt idx="22">
                  <c:v>6.7279999999999998</c:v>
                </c:pt>
                <c:pt idx="23">
                  <c:v>6.7030000000000003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E6-466F-B751-DE86C517A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92288"/>
        <c:axId val="267694080"/>
      </c:scatterChart>
      <c:valAx>
        <c:axId val="2676922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694080"/>
        <c:crosses val="autoZero"/>
        <c:crossBetween val="midCat"/>
      </c:valAx>
      <c:valAx>
        <c:axId val="267694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6922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khal'!$B$1590:$B$1615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25</c:v>
                </c:pt>
                <c:pt idx="8">
                  <c:v>26</c:v>
                </c:pt>
                <c:pt idx="9">
                  <c:v>28.5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45</c:v>
                </c:pt>
                <c:pt idx="16">
                  <c:v>47</c:v>
                </c:pt>
                <c:pt idx="17">
                  <c:v>52</c:v>
                </c:pt>
                <c:pt idx="18">
                  <c:v>56</c:v>
                </c:pt>
                <c:pt idx="19">
                  <c:v>58</c:v>
                </c:pt>
                <c:pt idx="20">
                  <c:v>63</c:v>
                </c:pt>
              </c:numCache>
            </c:numRef>
          </c:xVal>
          <c:yVal>
            <c:numRef>
              <c:f>'Silna-Shir khal'!$C$1590:$C$1615</c:f>
              <c:numCache>
                <c:formatCode>0.000</c:formatCode>
                <c:ptCount val="26"/>
                <c:pt idx="0">
                  <c:v>0.90700000000000003</c:v>
                </c:pt>
                <c:pt idx="1">
                  <c:v>0.91800000000000004</c:v>
                </c:pt>
                <c:pt idx="2">
                  <c:v>0.92900000000000005</c:v>
                </c:pt>
                <c:pt idx="3">
                  <c:v>6.7000000000000004E-2</c:v>
                </c:pt>
                <c:pt idx="4">
                  <c:v>-0.433</c:v>
                </c:pt>
                <c:pt idx="5">
                  <c:v>-0.94</c:v>
                </c:pt>
                <c:pt idx="6">
                  <c:v>-1.232</c:v>
                </c:pt>
                <c:pt idx="7">
                  <c:v>-1.341</c:v>
                </c:pt>
                <c:pt idx="8">
                  <c:v>-1.3620000000000001</c:v>
                </c:pt>
                <c:pt idx="9">
                  <c:v>-1.391</c:v>
                </c:pt>
                <c:pt idx="10">
                  <c:v>-1.34</c:v>
                </c:pt>
                <c:pt idx="11">
                  <c:v>-1.1339999999999999</c:v>
                </c:pt>
                <c:pt idx="12">
                  <c:v>-0.433</c:v>
                </c:pt>
                <c:pt idx="13">
                  <c:v>6.2E-2</c:v>
                </c:pt>
                <c:pt idx="14">
                  <c:v>1.4670000000000001</c:v>
                </c:pt>
                <c:pt idx="15">
                  <c:v>2.8639999999999999</c:v>
                </c:pt>
                <c:pt idx="16">
                  <c:v>4.3120000000000003</c:v>
                </c:pt>
                <c:pt idx="17">
                  <c:v>4.359</c:v>
                </c:pt>
                <c:pt idx="18">
                  <c:v>4.2679999999999998</c:v>
                </c:pt>
                <c:pt idx="19">
                  <c:v>3.5670000000000002</c:v>
                </c:pt>
                <c:pt idx="20">
                  <c:v>3.5179999999999998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54-4D92-930D-402B08F3331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khal'!$I$1591:$I$1615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14.879999999999999</c:v>
                </c:pt>
                <c:pt idx="11">
                  <c:v>18</c:v>
                </c:pt>
                <c:pt idx="12">
                  <c:v>27</c:v>
                </c:pt>
                <c:pt idx="13">
                  <c:v>36</c:v>
                </c:pt>
                <c:pt idx="14">
                  <c:v>40.119999999999997</c:v>
                </c:pt>
                <c:pt idx="15">
                  <c:v>40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52</c:v>
                </c:pt>
                <c:pt idx="20">
                  <c:v>56</c:v>
                </c:pt>
                <c:pt idx="21">
                  <c:v>58</c:v>
                </c:pt>
                <c:pt idx="22">
                  <c:v>63</c:v>
                </c:pt>
              </c:numCache>
            </c:numRef>
          </c:xVal>
          <c:yVal>
            <c:numRef>
              <c:f>'Silna-Shir khal'!$J$1591:$J$1615</c:f>
              <c:numCache>
                <c:formatCode>0.00</c:formatCode>
                <c:ptCount val="25"/>
                <c:pt idx="5">
                  <c:v>0.90700000000000003</c:v>
                </c:pt>
                <c:pt idx="6">
                  <c:v>0.91800000000000004</c:v>
                </c:pt>
                <c:pt idx="7">
                  <c:v>0.92900000000000005</c:v>
                </c:pt>
                <c:pt idx="8">
                  <c:v>6.7000000000000004E-2</c:v>
                </c:pt>
                <c:pt idx="9">
                  <c:v>-0.433</c:v>
                </c:pt>
                <c:pt idx="10">
                  <c:v>-0.6</c:v>
                </c:pt>
                <c:pt idx="11">
                  <c:v>-2.16</c:v>
                </c:pt>
                <c:pt idx="12">
                  <c:v>-2.16</c:v>
                </c:pt>
                <c:pt idx="13">
                  <c:v>-2.16</c:v>
                </c:pt>
                <c:pt idx="14">
                  <c:v>-0.1</c:v>
                </c:pt>
                <c:pt idx="15">
                  <c:v>6.2E-2</c:v>
                </c:pt>
                <c:pt idx="16">
                  <c:v>1.4670000000000001</c:v>
                </c:pt>
                <c:pt idx="17">
                  <c:v>2.8639999999999999</c:v>
                </c:pt>
                <c:pt idx="18">
                  <c:v>4.3120000000000003</c:v>
                </c:pt>
                <c:pt idx="19">
                  <c:v>4.359</c:v>
                </c:pt>
                <c:pt idx="20">
                  <c:v>4.2679999999999998</c:v>
                </c:pt>
                <c:pt idx="21">
                  <c:v>3.5670000000000002</c:v>
                </c:pt>
                <c:pt idx="22">
                  <c:v>3.5179999999999998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54-4D92-930D-402B08F33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23520"/>
        <c:axId val="267725056"/>
      </c:scatterChart>
      <c:valAx>
        <c:axId val="2677235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725056"/>
        <c:crosses val="autoZero"/>
        <c:crossBetween val="midCat"/>
      </c:valAx>
      <c:valAx>
        <c:axId val="26772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7235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khal'!$B$1621:$B$1646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30.5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45</c:v>
                </c:pt>
                <c:pt idx="14">
                  <c:v>47</c:v>
                </c:pt>
                <c:pt idx="15">
                  <c:v>49</c:v>
                </c:pt>
                <c:pt idx="16">
                  <c:v>51</c:v>
                </c:pt>
                <c:pt idx="17">
                  <c:v>55</c:v>
                </c:pt>
                <c:pt idx="18">
                  <c:v>60</c:v>
                </c:pt>
                <c:pt idx="19">
                  <c:v>62</c:v>
                </c:pt>
                <c:pt idx="20">
                  <c:v>67</c:v>
                </c:pt>
              </c:numCache>
            </c:numRef>
          </c:xVal>
          <c:yVal>
            <c:numRef>
              <c:f>'Silna-Shir khal'!$C$1621:$C$1646</c:f>
              <c:numCache>
                <c:formatCode>0.000</c:formatCode>
                <c:ptCount val="26"/>
                <c:pt idx="0">
                  <c:v>1.0940000000000001</c:v>
                </c:pt>
                <c:pt idx="1">
                  <c:v>1.024</c:v>
                </c:pt>
                <c:pt idx="2">
                  <c:v>0.97899999999999998</c:v>
                </c:pt>
                <c:pt idx="3">
                  <c:v>-0.44700000000000001</c:v>
                </c:pt>
                <c:pt idx="4">
                  <c:v>-1.4510000000000001</c:v>
                </c:pt>
                <c:pt idx="5">
                  <c:v>-1.8460000000000001</c:v>
                </c:pt>
                <c:pt idx="6">
                  <c:v>-2.3490000000000002</c:v>
                </c:pt>
                <c:pt idx="7">
                  <c:v>-2.4489999999999998</c:v>
                </c:pt>
                <c:pt idx="8">
                  <c:v>-2.5489999999999999</c:v>
                </c:pt>
                <c:pt idx="9">
                  <c:v>-2.5960000000000001</c:v>
                </c:pt>
                <c:pt idx="10">
                  <c:v>-2.5409999999999999</c:v>
                </c:pt>
                <c:pt idx="11">
                  <c:v>-2.4060000000000001</c:v>
                </c:pt>
                <c:pt idx="12">
                  <c:v>-1.409</c:v>
                </c:pt>
                <c:pt idx="13">
                  <c:v>0.30499999999999999</c:v>
                </c:pt>
                <c:pt idx="14">
                  <c:v>1.351</c:v>
                </c:pt>
                <c:pt idx="15">
                  <c:v>2.8519999999999999</c:v>
                </c:pt>
                <c:pt idx="16">
                  <c:v>4.109</c:v>
                </c:pt>
                <c:pt idx="17">
                  <c:v>4.1449999999999996</c:v>
                </c:pt>
                <c:pt idx="18">
                  <c:v>4.0540000000000003</c:v>
                </c:pt>
                <c:pt idx="19">
                  <c:v>2.8559999999999999</c:v>
                </c:pt>
                <c:pt idx="20">
                  <c:v>2.8439999999999999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FD-495B-9256-06BAA6BB4F1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khal'!$I$1621:$I$1645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16.22</c:v>
                </c:pt>
                <c:pt idx="12">
                  <c:v>18.5</c:v>
                </c:pt>
                <c:pt idx="13">
                  <c:v>27.5</c:v>
                </c:pt>
                <c:pt idx="14">
                  <c:v>36.5</c:v>
                </c:pt>
                <c:pt idx="15">
                  <c:v>40.58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52</c:v>
                </c:pt>
                <c:pt idx="21">
                  <c:v>56</c:v>
                </c:pt>
                <c:pt idx="22">
                  <c:v>58</c:v>
                </c:pt>
                <c:pt idx="23">
                  <c:v>63</c:v>
                </c:pt>
              </c:numCache>
            </c:numRef>
          </c:xVal>
          <c:yVal>
            <c:numRef>
              <c:f>'Silna-Shir khal'!$J$1621:$J$1645</c:f>
              <c:numCache>
                <c:formatCode>0.00</c:formatCode>
                <c:ptCount val="25"/>
                <c:pt idx="5">
                  <c:v>0.90700000000000003</c:v>
                </c:pt>
                <c:pt idx="6">
                  <c:v>0.91800000000000004</c:v>
                </c:pt>
                <c:pt idx="7">
                  <c:v>0.92900000000000005</c:v>
                </c:pt>
                <c:pt idx="8">
                  <c:v>6.7000000000000004E-2</c:v>
                </c:pt>
                <c:pt idx="9">
                  <c:v>-0.433</c:v>
                </c:pt>
                <c:pt idx="10">
                  <c:v>-0.94</c:v>
                </c:pt>
                <c:pt idx="11">
                  <c:v>-1</c:v>
                </c:pt>
                <c:pt idx="12">
                  <c:v>-2.14</c:v>
                </c:pt>
                <c:pt idx="13">
                  <c:v>-2.14</c:v>
                </c:pt>
                <c:pt idx="14">
                  <c:v>-2.14</c:v>
                </c:pt>
                <c:pt idx="15">
                  <c:v>-0.1</c:v>
                </c:pt>
                <c:pt idx="16">
                  <c:v>6.2E-2</c:v>
                </c:pt>
                <c:pt idx="17">
                  <c:v>1.4670000000000001</c:v>
                </c:pt>
                <c:pt idx="18">
                  <c:v>2.8639999999999999</c:v>
                </c:pt>
                <c:pt idx="19">
                  <c:v>4.3120000000000003</c:v>
                </c:pt>
                <c:pt idx="20">
                  <c:v>4.359</c:v>
                </c:pt>
                <c:pt idx="21">
                  <c:v>4.2679999999999998</c:v>
                </c:pt>
                <c:pt idx="22">
                  <c:v>3.5670000000000002</c:v>
                </c:pt>
                <c:pt idx="23">
                  <c:v>3.5179999999999998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FD-495B-9256-06BAA6BB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54496"/>
        <c:axId val="267772672"/>
      </c:scatterChart>
      <c:valAx>
        <c:axId val="2677544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772672"/>
        <c:crosses val="autoZero"/>
        <c:crossBetween val="midCat"/>
      </c:valAx>
      <c:valAx>
        <c:axId val="267772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7544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khal'!$B$1652:$B$1677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43</c:v>
                </c:pt>
                <c:pt idx="15">
                  <c:v>45</c:v>
                </c:pt>
                <c:pt idx="16">
                  <c:v>47</c:v>
                </c:pt>
                <c:pt idx="17">
                  <c:v>48</c:v>
                </c:pt>
                <c:pt idx="18">
                  <c:v>54</c:v>
                </c:pt>
                <c:pt idx="19">
                  <c:v>58</c:v>
                </c:pt>
                <c:pt idx="20">
                  <c:v>60</c:v>
                </c:pt>
                <c:pt idx="21">
                  <c:v>63</c:v>
                </c:pt>
              </c:numCache>
            </c:numRef>
          </c:xVal>
          <c:yVal>
            <c:numRef>
              <c:f>'Silna-Shir khal'!$C$1652:$C$1677</c:f>
              <c:numCache>
                <c:formatCode>0.000</c:formatCode>
                <c:ptCount val="26"/>
                <c:pt idx="0">
                  <c:v>0.93</c:v>
                </c:pt>
                <c:pt idx="1">
                  <c:v>0.94299999999999995</c:v>
                </c:pt>
                <c:pt idx="2">
                  <c:v>0.98599999999999999</c:v>
                </c:pt>
                <c:pt idx="3">
                  <c:v>9.2999999999999999E-2</c:v>
                </c:pt>
                <c:pt idx="4">
                  <c:v>-0.51400000000000001</c:v>
                </c:pt>
                <c:pt idx="5">
                  <c:v>-1.21</c:v>
                </c:pt>
                <c:pt idx="6">
                  <c:v>-1.4370000000000001</c:v>
                </c:pt>
                <c:pt idx="7">
                  <c:v>-1.6970000000000001</c:v>
                </c:pt>
                <c:pt idx="8">
                  <c:v>-1.806</c:v>
                </c:pt>
                <c:pt idx="9">
                  <c:v>-1.897</c:v>
                </c:pt>
                <c:pt idx="10">
                  <c:v>-1.84</c:v>
                </c:pt>
                <c:pt idx="11">
                  <c:v>-1.7549999999999999</c:v>
                </c:pt>
                <c:pt idx="12">
                  <c:v>-1.4139999999999999</c:v>
                </c:pt>
                <c:pt idx="13">
                  <c:v>-0.60499999999999998</c:v>
                </c:pt>
                <c:pt idx="14">
                  <c:v>-1.2E-2</c:v>
                </c:pt>
                <c:pt idx="15">
                  <c:v>1.486</c:v>
                </c:pt>
                <c:pt idx="16">
                  <c:v>3.19</c:v>
                </c:pt>
                <c:pt idx="17">
                  <c:v>4.2530000000000001</c:v>
                </c:pt>
                <c:pt idx="18">
                  <c:v>4.3040000000000003</c:v>
                </c:pt>
                <c:pt idx="19">
                  <c:v>4.1929999999999996</c:v>
                </c:pt>
                <c:pt idx="20">
                  <c:v>2.9940000000000002</c:v>
                </c:pt>
                <c:pt idx="21">
                  <c:v>1.4930000000000001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96-4E5A-A321-6E46F35E7BD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khal'!$I$1652:$I$1676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18.559999999999999</c:v>
                </c:pt>
                <c:pt idx="12">
                  <c:v>20</c:v>
                </c:pt>
                <c:pt idx="13">
                  <c:v>29</c:v>
                </c:pt>
                <c:pt idx="14">
                  <c:v>38</c:v>
                </c:pt>
                <c:pt idx="15">
                  <c:v>40.64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48</c:v>
                </c:pt>
                <c:pt idx="21">
                  <c:v>54</c:v>
                </c:pt>
                <c:pt idx="22">
                  <c:v>58</c:v>
                </c:pt>
                <c:pt idx="23">
                  <c:v>60</c:v>
                </c:pt>
                <c:pt idx="24">
                  <c:v>63</c:v>
                </c:pt>
              </c:numCache>
            </c:numRef>
          </c:xVal>
          <c:yVal>
            <c:numRef>
              <c:f>'Silna-Shir khal'!$J$1652:$J$1676</c:f>
              <c:numCache>
                <c:formatCode>0.00</c:formatCode>
                <c:ptCount val="25"/>
                <c:pt idx="5">
                  <c:v>0.93</c:v>
                </c:pt>
                <c:pt idx="6">
                  <c:v>0.94299999999999995</c:v>
                </c:pt>
                <c:pt idx="7">
                  <c:v>0.98599999999999999</c:v>
                </c:pt>
                <c:pt idx="8">
                  <c:v>9.2999999999999999E-2</c:v>
                </c:pt>
                <c:pt idx="9">
                  <c:v>-0.51400000000000001</c:v>
                </c:pt>
                <c:pt idx="10">
                  <c:v>-1.21</c:v>
                </c:pt>
                <c:pt idx="11">
                  <c:v>-1.4</c:v>
                </c:pt>
                <c:pt idx="12">
                  <c:v>-2.12</c:v>
                </c:pt>
                <c:pt idx="13">
                  <c:v>-2.12</c:v>
                </c:pt>
                <c:pt idx="14">
                  <c:v>-2.12</c:v>
                </c:pt>
                <c:pt idx="15">
                  <c:v>-0.8</c:v>
                </c:pt>
                <c:pt idx="16">
                  <c:v>-0.60499999999999998</c:v>
                </c:pt>
                <c:pt idx="17">
                  <c:v>-1.2E-2</c:v>
                </c:pt>
                <c:pt idx="18">
                  <c:v>1.486</c:v>
                </c:pt>
                <c:pt idx="19">
                  <c:v>3.19</c:v>
                </c:pt>
                <c:pt idx="20">
                  <c:v>4.2530000000000001</c:v>
                </c:pt>
                <c:pt idx="21">
                  <c:v>4.3040000000000003</c:v>
                </c:pt>
                <c:pt idx="22">
                  <c:v>4.1929999999999996</c:v>
                </c:pt>
                <c:pt idx="23">
                  <c:v>2.9940000000000002</c:v>
                </c:pt>
                <c:pt idx="24">
                  <c:v>1.4930000000000001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96-4E5A-A321-6E46F35E7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83744"/>
        <c:axId val="268385280"/>
      </c:scatterChart>
      <c:valAx>
        <c:axId val="2683837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385280"/>
        <c:crosses val="autoZero"/>
        <c:crossBetween val="midCat"/>
      </c:valAx>
      <c:valAx>
        <c:axId val="268385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383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khal'!$B$1682:$B$1707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50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67</c:v>
                </c:pt>
              </c:numCache>
            </c:numRef>
          </c:xVal>
          <c:yVal>
            <c:numRef>
              <c:f>'Silna-Shir khal'!$C$1682:$C$1707</c:f>
              <c:numCache>
                <c:formatCode>0.000</c:formatCode>
                <c:ptCount val="26"/>
                <c:pt idx="0">
                  <c:v>1.0029999999999999</c:v>
                </c:pt>
                <c:pt idx="1">
                  <c:v>1.012</c:v>
                </c:pt>
                <c:pt idx="2">
                  <c:v>1.018</c:v>
                </c:pt>
                <c:pt idx="3">
                  <c:v>7.9000000000000001E-2</c:v>
                </c:pt>
                <c:pt idx="4">
                  <c:v>-0.71799999999999997</c:v>
                </c:pt>
                <c:pt idx="5">
                  <c:v>-1.218</c:v>
                </c:pt>
                <c:pt idx="6">
                  <c:v>-1.425</c:v>
                </c:pt>
                <c:pt idx="7">
                  <c:v>-1.6479999999999999</c:v>
                </c:pt>
                <c:pt idx="8">
                  <c:v>-1.7070000000000001</c:v>
                </c:pt>
                <c:pt idx="9">
                  <c:v>-1.768</c:v>
                </c:pt>
                <c:pt idx="10">
                  <c:v>-1.7150000000000001</c:v>
                </c:pt>
                <c:pt idx="11">
                  <c:v>-1.6180000000000001</c:v>
                </c:pt>
                <c:pt idx="12">
                  <c:v>-0.41699999999999998</c:v>
                </c:pt>
                <c:pt idx="13">
                  <c:v>0.77500000000000002</c:v>
                </c:pt>
                <c:pt idx="14">
                  <c:v>1.881</c:v>
                </c:pt>
                <c:pt idx="15">
                  <c:v>3.0750000000000002</c:v>
                </c:pt>
                <c:pt idx="16">
                  <c:v>4.5069999999999997</c:v>
                </c:pt>
                <c:pt idx="17">
                  <c:v>4.5620000000000003</c:v>
                </c:pt>
                <c:pt idx="18">
                  <c:v>4.5309999999999997</c:v>
                </c:pt>
                <c:pt idx="19">
                  <c:v>3.2829999999999999</c:v>
                </c:pt>
                <c:pt idx="20">
                  <c:v>2.5790000000000002</c:v>
                </c:pt>
                <c:pt idx="21">
                  <c:v>2.4820000000000002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90-4DBC-BD35-939DA5A7E12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khal'!$I$1683:$I$1707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14.3</c:v>
                </c:pt>
                <c:pt idx="11">
                  <c:v>16.5</c:v>
                </c:pt>
                <c:pt idx="12">
                  <c:v>25.5</c:v>
                </c:pt>
                <c:pt idx="13">
                  <c:v>34.5</c:v>
                </c:pt>
                <c:pt idx="14">
                  <c:v>40.700000000000003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50</c:v>
                </c:pt>
                <c:pt idx="19">
                  <c:v>55</c:v>
                </c:pt>
                <c:pt idx="20">
                  <c:v>58</c:v>
                </c:pt>
                <c:pt idx="21">
                  <c:v>61</c:v>
                </c:pt>
                <c:pt idx="22">
                  <c:v>67</c:v>
                </c:pt>
              </c:numCache>
            </c:numRef>
          </c:xVal>
          <c:yVal>
            <c:numRef>
              <c:f>'Silna-Shir khal'!$J$1683:$J$1707</c:f>
              <c:numCache>
                <c:formatCode>0.00</c:formatCode>
                <c:ptCount val="25"/>
                <c:pt idx="5">
                  <c:v>1.0029999999999999</c:v>
                </c:pt>
                <c:pt idx="6">
                  <c:v>1.012</c:v>
                </c:pt>
                <c:pt idx="7">
                  <c:v>1.018</c:v>
                </c:pt>
                <c:pt idx="8">
                  <c:v>7.9000000000000001E-2</c:v>
                </c:pt>
                <c:pt idx="9">
                  <c:v>-0.71799999999999997</c:v>
                </c:pt>
                <c:pt idx="10">
                  <c:v>-1</c:v>
                </c:pt>
                <c:pt idx="11">
                  <c:v>-2.1</c:v>
                </c:pt>
                <c:pt idx="12">
                  <c:v>-2.1</c:v>
                </c:pt>
                <c:pt idx="13">
                  <c:v>-2.1</c:v>
                </c:pt>
                <c:pt idx="14">
                  <c:v>1</c:v>
                </c:pt>
                <c:pt idx="15">
                  <c:v>1.881</c:v>
                </c:pt>
                <c:pt idx="16">
                  <c:v>3.0750000000000002</c:v>
                </c:pt>
                <c:pt idx="17">
                  <c:v>4.5069999999999997</c:v>
                </c:pt>
                <c:pt idx="18">
                  <c:v>4.5620000000000003</c:v>
                </c:pt>
                <c:pt idx="19">
                  <c:v>4.5309999999999997</c:v>
                </c:pt>
                <c:pt idx="20">
                  <c:v>3.2829999999999999</c:v>
                </c:pt>
                <c:pt idx="21">
                  <c:v>2.5790000000000002</c:v>
                </c:pt>
                <c:pt idx="22">
                  <c:v>2.4820000000000002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90-4DBC-BD35-939DA5A7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97600"/>
        <c:axId val="268699136"/>
      </c:scatterChart>
      <c:valAx>
        <c:axId val="2686976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699136"/>
        <c:crosses val="autoZero"/>
        <c:crossBetween val="midCat"/>
      </c:valAx>
      <c:valAx>
        <c:axId val="26869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6976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khal'!$B$36:$B$58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'Silna-Shir khal'!$C$36:$C$58</c:f>
              <c:numCache>
                <c:formatCode>0.000</c:formatCode>
                <c:ptCount val="23"/>
                <c:pt idx="0">
                  <c:v>2.62</c:v>
                </c:pt>
                <c:pt idx="1">
                  <c:v>2.605</c:v>
                </c:pt>
                <c:pt idx="2">
                  <c:v>2.5910000000000002</c:v>
                </c:pt>
                <c:pt idx="3">
                  <c:v>1.268</c:v>
                </c:pt>
                <c:pt idx="4">
                  <c:v>0.498</c:v>
                </c:pt>
                <c:pt idx="5">
                  <c:v>5.0000000000000001E-3</c:v>
                </c:pt>
                <c:pt idx="6">
                  <c:v>-0.105</c:v>
                </c:pt>
                <c:pt idx="7">
                  <c:v>-1E-3</c:v>
                </c:pt>
                <c:pt idx="8">
                  <c:v>0.19800000000000001</c:v>
                </c:pt>
                <c:pt idx="9">
                  <c:v>0.39</c:v>
                </c:pt>
                <c:pt idx="10">
                  <c:v>0.39400000000000002</c:v>
                </c:pt>
                <c:pt idx="11">
                  <c:v>0.68</c:v>
                </c:pt>
                <c:pt idx="12">
                  <c:v>0.66900000000000004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khal'!$I$37:$I$59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8.5</c:v>
                </c:pt>
                <c:pt idx="3">
                  <c:v>13.8865</c:v>
                </c:pt>
                <c:pt idx="4">
                  <c:v>15.3865</c:v>
                </c:pt>
                <c:pt idx="5">
                  <c:v>16.886499999999998</c:v>
                </c:pt>
                <c:pt idx="6">
                  <c:v>19.136499999999998</c:v>
                </c:pt>
                <c:pt idx="7">
                  <c:v>23</c:v>
                </c:pt>
                <c:pt idx="8">
                  <c:v>28</c:v>
                </c:pt>
              </c:numCache>
            </c:numRef>
          </c:xVal>
          <c:yVal>
            <c:numRef>
              <c:f>'Silna-Shir khal'!$J$37:$J$59</c:f>
              <c:numCache>
                <c:formatCode>0.000</c:formatCode>
                <c:ptCount val="23"/>
                <c:pt idx="0">
                  <c:v>2.62</c:v>
                </c:pt>
                <c:pt idx="1">
                  <c:v>2.605</c:v>
                </c:pt>
                <c:pt idx="2">
                  <c:v>2.5910000000000002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0.5</c:v>
                </c:pt>
                <c:pt idx="7">
                  <c:v>0.68</c:v>
                </c:pt>
                <c:pt idx="8">
                  <c:v>0.66900000000000004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52352"/>
        <c:axId val="264454144"/>
      </c:scatterChart>
      <c:valAx>
        <c:axId val="264452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454144"/>
        <c:crosses val="autoZero"/>
        <c:crossBetween val="midCat"/>
      </c:valAx>
      <c:valAx>
        <c:axId val="26445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452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khal'!$B$1713:$B$1738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25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58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</c:numCache>
            </c:numRef>
          </c:xVal>
          <c:yVal>
            <c:numRef>
              <c:f>'Silna-Shir khal'!$C$1713:$C$1738</c:f>
              <c:numCache>
                <c:formatCode>0.000</c:formatCode>
                <c:ptCount val="26"/>
                <c:pt idx="0">
                  <c:v>0.48399999999999999</c:v>
                </c:pt>
                <c:pt idx="1">
                  <c:v>0.50800000000000001</c:v>
                </c:pt>
                <c:pt idx="2">
                  <c:v>0.51700000000000002</c:v>
                </c:pt>
                <c:pt idx="3">
                  <c:v>-0.29199999999999998</c:v>
                </c:pt>
                <c:pt idx="4">
                  <c:v>-0.79400000000000004</c:v>
                </c:pt>
                <c:pt idx="5">
                  <c:v>-0.99299999999999999</c:v>
                </c:pt>
                <c:pt idx="6">
                  <c:v>-1.091</c:v>
                </c:pt>
                <c:pt idx="7">
                  <c:v>-1.2529999999999999</c:v>
                </c:pt>
                <c:pt idx="8">
                  <c:v>-1.3029999999999999</c:v>
                </c:pt>
                <c:pt idx="9">
                  <c:v>-1.468</c:v>
                </c:pt>
                <c:pt idx="10">
                  <c:v>-1.4830000000000001</c:v>
                </c:pt>
                <c:pt idx="11">
                  <c:v>-1.3959999999999999</c:v>
                </c:pt>
                <c:pt idx="12">
                  <c:v>-1.3029999999999999</c:v>
                </c:pt>
                <c:pt idx="13">
                  <c:v>-1.1919999999999999</c:v>
                </c:pt>
                <c:pt idx="14">
                  <c:v>-0.89800000000000002</c:v>
                </c:pt>
                <c:pt idx="15">
                  <c:v>1E-3</c:v>
                </c:pt>
                <c:pt idx="16">
                  <c:v>0.90200000000000002</c:v>
                </c:pt>
                <c:pt idx="17">
                  <c:v>2.4220000000000002</c:v>
                </c:pt>
                <c:pt idx="18">
                  <c:v>3.7490000000000001</c:v>
                </c:pt>
                <c:pt idx="19">
                  <c:v>3.794</c:v>
                </c:pt>
                <c:pt idx="20">
                  <c:v>3.7320000000000002</c:v>
                </c:pt>
                <c:pt idx="21">
                  <c:v>2.508</c:v>
                </c:pt>
                <c:pt idx="22">
                  <c:v>2.2999999999999998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A1-440B-88F4-35C1F356322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khal'!$I$1713:$I$1737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20</c:v>
                </c:pt>
                <c:pt idx="12">
                  <c:v>21</c:v>
                </c:pt>
                <c:pt idx="13">
                  <c:v>30</c:v>
                </c:pt>
                <c:pt idx="14">
                  <c:v>39</c:v>
                </c:pt>
                <c:pt idx="15">
                  <c:v>40.56</c:v>
                </c:pt>
                <c:pt idx="16">
                  <c:v>41</c:v>
                </c:pt>
                <c:pt idx="17">
                  <c:v>44</c:v>
                </c:pt>
                <c:pt idx="18">
                  <c:v>47</c:v>
                </c:pt>
                <c:pt idx="19">
                  <c:v>50</c:v>
                </c:pt>
                <c:pt idx="20">
                  <c:v>52</c:v>
                </c:pt>
                <c:pt idx="21">
                  <c:v>54</c:v>
                </c:pt>
                <c:pt idx="22">
                  <c:v>58</c:v>
                </c:pt>
                <c:pt idx="23">
                  <c:v>63</c:v>
                </c:pt>
                <c:pt idx="24">
                  <c:v>66</c:v>
                </c:pt>
              </c:numCache>
            </c:numRef>
          </c:xVal>
          <c:yVal>
            <c:numRef>
              <c:f>'Silna-Shir khal'!$J$1713:$J$1737</c:f>
              <c:numCache>
                <c:formatCode>0.00</c:formatCode>
                <c:ptCount val="25"/>
                <c:pt idx="5">
                  <c:v>0.48399999999999999</c:v>
                </c:pt>
                <c:pt idx="6">
                  <c:v>0.50800000000000001</c:v>
                </c:pt>
                <c:pt idx="7">
                  <c:v>0.51700000000000002</c:v>
                </c:pt>
                <c:pt idx="8">
                  <c:v>-0.29199999999999998</c:v>
                </c:pt>
                <c:pt idx="9">
                  <c:v>-0.79400000000000004</c:v>
                </c:pt>
                <c:pt idx="10">
                  <c:v>-0.99299999999999999</c:v>
                </c:pt>
                <c:pt idx="11">
                  <c:v>-1.091</c:v>
                </c:pt>
                <c:pt idx="12">
                  <c:v>-2.08</c:v>
                </c:pt>
                <c:pt idx="13">
                  <c:v>-2.08</c:v>
                </c:pt>
                <c:pt idx="14">
                  <c:v>-2.08</c:v>
                </c:pt>
                <c:pt idx="15">
                  <c:v>-1.3</c:v>
                </c:pt>
                <c:pt idx="16">
                  <c:v>-1.1919999999999999</c:v>
                </c:pt>
                <c:pt idx="17">
                  <c:v>-0.89800000000000002</c:v>
                </c:pt>
                <c:pt idx="18">
                  <c:v>1E-3</c:v>
                </c:pt>
                <c:pt idx="19">
                  <c:v>0.90200000000000002</c:v>
                </c:pt>
                <c:pt idx="20">
                  <c:v>2.4220000000000002</c:v>
                </c:pt>
                <c:pt idx="21">
                  <c:v>3.7490000000000001</c:v>
                </c:pt>
                <c:pt idx="22">
                  <c:v>3.794</c:v>
                </c:pt>
                <c:pt idx="23">
                  <c:v>3.7320000000000002</c:v>
                </c:pt>
                <c:pt idx="24">
                  <c:v>2.508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A1-440B-88F4-35C1F3563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24480"/>
        <c:axId val="268730368"/>
      </c:scatterChart>
      <c:valAx>
        <c:axId val="2687244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730368"/>
        <c:crosses val="autoZero"/>
        <c:crossBetween val="midCat"/>
      </c:valAx>
      <c:valAx>
        <c:axId val="268730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724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khal'!$B$1743:$B$1768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30</c:v>
                </c:pt>
                <c:pt idx="10">
                  <c:v>34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54</c:v>
                </c:pt>
                <c:pt idx="18">
                  <c:v>59</c:v>
                </c:pt>
                <c:pt idx="19">
                  <c:v>61</c:v>
                </c:pt>
                <c:pt idx="20">
                  <c:v>63</c:v>
                </c:pt>
              </c:numCache>
            </c:numRef>
          </c:xVal>
          <c:yVal>
            <c:numRef>
              <c:f>'Silna-Shir khal'!$C$1743:$C$1768</c:f>
              <c:numCache>
                <c:formatCode>0.000</c:formatCode>
                <c:ptCount val="26"/>
                <c:pt idx="0">
                  <c:v>0.53300000000000003</c:v>
                </c:pt>
                <c:pt idx="1">
                  <c:v>0.51200000000000001</c:v>
                </c:pt>
                <c:pt idx="2">
                  <c:v>0.49399999999999999</c:v>
                </c:pt>
                <c:pt idx="3">
                  <c:v>-6.7000000000000004E-2</c:v>
                </c:pt>
                <c:pt idx="4">
                  <c:v>-0.66700000000000004</c:v>
                </c:pt>
                <c:pt idx="5">
                  <c:v>-1.073</c:v>
                </c:pt>
                <c:pt idx="6">
                  <c:v>-1.087</c:v>
                </c:pt>
                <c:pt idx="7">
                  <c:v>-1.006</c:v>
                </c:pt>
                <c:pt idx="8">
                  <c:v>-1.069</c:v>
                </c:pt>
                <c:pt idx="9">
                  <c:v>-1.1160000000000001</c:v>
                </c:pt>
                <c:pt idx="10">
                  <c:v>-1.07</c:v>
                </c:pt>
                <c:pt idx="11">
                  <c:v>-0.67700000000000005</c:v>
                </c:pt>
                <c:pt idx="12">
                  <c:v>-0.17499999999999999</c:v>
                </c:pt>
                <c:pt idx="13">
                  <c:v>0.80700000000000005</c:v>
                </c:pt>
                <c:pt idx="14">
                  <c:v>2.024</c:v>
                </c:pt>
                <c:pt idx="15">
                  <c:v>3.827</c:v>
                </c:pt>
                <c:pt idx="16">
                  <c:v>5.3330000000000002</c:v>
                </c:pt>
                <c:pt idx="17">
                  <c:v>5.3419999999999996</c:v>
                </c:pt>
                <c:pt idx="18">
                  <c:v>5.3019999999999996</c:v>
                </c:pt>
                <c:pt idx="19">
                  <c:v>5.8319999999999999</c:v>
                </c:pt>
                <c:pt idx="20">
                  <c:v>3.7829999999999999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C5-415B-BF0A-696FF19732B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khal'!$I$1744:$I$1768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15.68</c:v>
                </c:pt>
                <c:pt idx="11">
                  <c:v>18</c:v>
                </c:pt>
                <c:pt idx="12">
                  <c:v>27</c:v>
                </c:pt>
                <c:pt idx="13">
                  <c:v>36</c:v>
                </c:pt>
                <c:pt idx="14">
                  <c:v>39.119999999999997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54</c:v>
                </c:pt>
                <c:pt idx="21">
                  <c:v>59</c:v>
                </c:pt>
                <c:pt idx="22">
                  <c:v>61</c:v>
                </c:pt>
                <c:pt idx="23">
                  <c:v>63</c:v>
                </c:pt>
              </c:numCache>
            </c:numRef>
          </c:xVal>
          <c:yVal>
            <c:numRef>
              <c:f>'Silna-Shir khal'!$J$1744:$J$1768</c:f>
              <c:numCache>
                <c:formatCode>0.00</c:formatCode>
                <c:ptCount val="25"/>
                <c:pt idx="5">
                  <c:v>0.53300000000000003</c:v>
                </c:pt>
                <c:pt idx="6">
                  <c:v>0.51200000000000001</c:v>
                </c:pt>
                <c:pt idx="7">
                  <c:v>0.49399999999999999</c:v>
                </c:pt>
                <c:pt idx="8">
                  <c:v>-6.7000000000000004E-2</c:v>
                </c:pt>
                <c:pt idx="9">
                  <c:v>-0.66700000000000004</c:v>
                </c:pt>
                <c:pt idx="10">
                  <c:v>-0.9</c:v>
                </c:pt>
                <c:pt idx="11">
                  <c:v>-2.06</c:v>
                </c:pt>
                <c:pt idx="12">
                  <c:v>-2.06</c:v>
                </c:pt>
                <c:pt idx="13">
                  <c:v>-2.06</c:v>
                </c:pt>
                <c:pt idx="14">
                  <c:v>-0.5</c:v>
                </c:pt>
                <c:pt idx="15">
                  <c:v>-0.17499999999999999</c:v>
                </c:pt>
                <c:pt idx="16">
                  <c:v>0.80700000000000005</c:v>
                </c:pt>
                <c:pt idx="17">
                  <c:v>2.024</c:v>
                </c:pt>
                <c:pt idx="18">
                  <c:v>3.827</c:v>
                </c:pt>
                <c:pt idx="19">
                  <c:v>5.3330000000000002</c:v>
                </c:pt>
                <c:pt idx="20">
                  <c:v>5.3419999999999996</c:v>
                </c:pt>
                <c:pt idx="21">
                  <c:v>5.3019999999999996</c:v>
                </c:pt>
                <c:pt idx="22">
                  <c:v>5.8319999999999999</c:v>
                </c:pt>
                <c:pt idx="23">
                  <c:v>3.7829999999999999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C5-415B-BF0A-696FF197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68000"/>
        <c:axId val="268769536"/>
      </c:scatterChart>
      <c:valAx>
        <c:axId val="2687680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769536"/>
        <c:crosses val="autoZero"/>
        <c:crossBetween val="midCat"/>
      </c:valAx>
      <c:valAx>
        <c:axId val="26876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768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khal'!$B$1774:$B$1799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29.5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43</c:v>
                </c:pt>
                <c:pt idx="15">
                  <c:v>45</c:v>
                </c:pt>
                <c:pt idx="16">
                  <c:v>47</c:v>
                </c:pt>
                <c:pt idx="17">
                  <c:v>49</c:v>
                </c:pt>
                <c:pt idx="18">
                  <c:v>54</c:v>
                </c:pt>
                <c:pt idx="19">
                  <c:v>58</c:v>
                </c:pt>
                <c:pt idx="20">
                  <c:v>60</c:v>
                </c:pt>
                <c:pt idx="21">
                  <c:v>65</c:v>
                </c:pt>
                <c:pt idx="22">
                  <c:v>67</c:v>
                </c:pt>
              </c:numCache>
            </c:numRef>
          </c:xVal>
          <c:yVal>
            <c:numRef>
              <c:f>'Silna-Shir khal'!$C$1774:$C$1799</c:f>
              <c:numCache>
                <c:formatCode>0.000</c:formatCode>
                <c:ptCount val="26"/>
                <c:pt idx="0">
                  <c:v>1.1080000000000001</c:v>
                </c:pt>
                <c:pt idx="1">
                  <c:v>1.0569999999999999</c:v>
                </c:pt>
                <c:pt idx="2">
                  <c:v>1.0489999999999999</c:v>
                </c:pt>
                <c:pt idx="3">
                  <c:v>0.35699999999999998</c:v>
                </c:pt>
                <c:pt idx="4">
                  <c:v>-0.7</c:v>
                </c:pt>
                <c:pt idx="5">
                  <c:v>-1.496</c:v>
                </c:pt>
                <c:pt idx="6">
                  <c:v>-1.9019999999999999</c:v>
                </c:pt>
                <c:pt idx="7">
                  <c:v>-2.2919999999999998</c:v>
                </c:pt>
                <c:pt idx="8">
                  <c:v>-2.3849999999999998</c:v>
                </c:pt>
                <c:pt idx="9">
                  <c:v>-2.452</c:v>
                </c:pt>
                <c:pt idx="10">
                  <c:v>-2.3959999999999999</c:v>
                </c:pt>
                <c:pt idx="11">
                  <c:v>-2.1960000000000002</c:v>
                </c:pt>
                <c:pt idx="12">
                  <c:v>-2.0950000000000002</c:v>
                </c:pt>
                <c:pt idx="13">
                  <c:v>-1.1910000000000001</c:v>
                </c:pt>
                <c:pt idx="14">
                  <c:v>-0.192</c:v>
                </c:pt>
                <c:pt idx="15">
                  <c:v>1.1220000000000001</c:v>
                </c:pt>
                <c:pt idx="16">
                  <c:v>2.6</c:v>
                </c:pt>
                <c:pt idx="17">
                  <c:v>4.032</c:v>
                </c:pt>
                <c:pt idx="18">
                  <c:v>4.0590000000000002</c:v>
                </c:pt>
                <c:pt idx="19">
                  <c:v>4.0279999999999996</c:v>
                </c:pt>
                <c:pt idx="20">
                  <c:v>2.6070000000000002</c:v>
                </c:pt>
                <c:pt idx="21">
                  <c:v>2.508</c:v>
                </c:pt>
                <c:pt idx="22">
                  <c:v>2.4580000000000002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23-4806-A067-E3D9301368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khal'!$I$1776:$I$1800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16.12</c:v>
                </c:pt>
                <c:pt idx="10">
                  <c:v>18</c:v>
                </c:pt>
                <c:pt idx="11">
                  <c:v>27</c:v>
                </c:pt>
                <c:pt idx="12">
                  <c:v>36</c:v>
                </c:pt>
                <c:pt idx="13">
                  <c:v>39.08</c:v>
                </c:pt>
                <c:pt idx="14">
                  <c:v>40</c:v>
                </c:pt>
                <c:pt idx="15">
                  <c:v>43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54</c:v>
                </c:pt>
                <c:pt idx="20">
                  <c:v>59</c:v>
                </c:pt>
                <c:pt idx="21">
                  <c:v>61</c:v>
                </c:pt>
                <c:pt idx="22">
                  <c:v>63</c:v>
                </c:pt>
              </c:numCache>
            </c:numRef>
          </c:xVal>
          <c:yVal>
            <c:numRef>
              <c:f>'Silna-Shir khal'!$J$1776:$J$1800</c:f>
              <c:numCache>
                <c:formatCode>0.00</c:formatCode>
                <c:ptCount val="25"/>
                <c:pt idx="3">
                  <c:v>0.53300000000000003</c:v>
                </c:pt>
                <c:pt idx="4">
                  <c:v>0.51200000000000001</c:v>
                </c:pt>
                <c:pt idx="5">
                  <c:v>0.49399999999999999</c:v>
                </c:pt>
                <c:pt idx="6">
                  <c:v>-6.7000000000000004E-2</c:v>
                </c:pt>
                <c:pt idx="7">
                  <c:v>-0.66700000000000004</c:v>
                </c:pt>
                <c:pt idx="8">
                  <c:v>-1.073</c:v>
                </c:pt>
                <c:pt idx="9">
                  <c:v>-1.1000000000000001</c:v>
                </c:pt>
                <c:pt idx="10">
                  <c:v>-2.04</c:v>
                </c:pt>
                <c:pt idx="11">
                  <c:v>-2.04</c:v>
                </c:pt>
                <c:pt idx="12">
                  <c:v>-2.04</c:v>
                </c:pt>
                <c:pt idx="13">
                  <c:v>-0.5</c:v>
                </c:pt>
                <c:pt idx="14">
                  <c:v>-0.17499999999999999</c:v>
                </c:pt>
                <c:pt idx="15">
                  <c:v>0.80700000000000005</c:v>
                </c:pt>
                <c:pt idx="16">
                  <c:v>2.024</c:v>
                </c:pt>
                <c:pt idx="17">
                  <c:v>3.827</c:v>
                </c:pt>
                <c:pt idx="18">
                  <c:v>5.3330000000000002</c:v>
                </c:pt>
                <c:pt idx="19">
                  <c:v>5.3419999999999996</c:v>
                </c:pt>
                <c:pt idx="20">
                  <c:v>5.3019999999999996</c:v>
                </c:pt>
                <c:pt idx="21">
                  <c:v>5.8319999999999999</c:v>
                </c:pt>
                <c:pt idx="22">
                  <c:v>3.7829999999999999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23-4806-A067-E3D930136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90784"/>
        <c:axId val="268800768"/>
      </c:scatterChart>
      <c:valAx>
        <c:axId val="2687907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800768"/>
        <c:crosses val="autoZero"/>
        <c:crossBetween val="midCat"/>
      </c:valAx>
      <c:valAx>
        <c:axId val="26880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790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khal'!$B$1805:$B$1830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54</c:v>
                </c:pt>
                <c:pt idx="19">
                  <c:v>59</c:v>
                </c:pt>
                <c:pt idx="20">
                  <c:v>62</c:v>
                </c:pt>
                <c:pt idx="21">
                  <c:v>66</c:v>
                </c:pt>
              </c:numCache>
            </c:numRef>
          </c:xVal>
          <c:yVal>
            <c:numRef>
              <c:f>'Silna-Shir khal'!$C$1805:$C$1830</c:f>
              <c:numCache>
                <c:formatCode>0.000</c:formatCode>
                <c:ptCount val="26"/>
                <c:pt idx="0">
                  <c:v>1.1819999999999999</c:v>
                </c:pt>
                <c:pt idx="1">
                  <c:v>1.17</c:v>
                </c:pt>
                <c:pt idx="2">
                  <c:v>1.1759999999999999</c:v>
                </c:pt>
                <c:pt idx="3">
                  <c:v>0.372</c:v>
                </c:pt>
                <c:pt idx="4">
                  <c:v>-0.627</c:v>
                </c:pt>
                <c:pt idx="5">
                  <c:v>-1.129</c:v>
                </c:pt>
                <c:pt idx="6">
                  <c:v>-1.627</c:v>
                </c:pt>
                <c:pt idx="7">
                  <c:v>-1.8320000000000001</c:v>
                </c:pt>
                <c:pt idx="8">
                  <c:v>-1.954</c:v>
                </c:pt>
                <c:pt idx="9">
                  <c:v>-2.0299999999999998</c:v>
                </c:pt>
                <c:pt idx="10">
                  <c:v>-1.9319999999999999</c:v>
                </c:pt>
                <c:pt idx="11">
                  <c:v>-1.839</c:v>
                </c:pt>
                <c:pt idx="12">
                  <c:v>-1.627</c:v>
                </c:pt>
                <c:pt idx="13">
                  <c:v>-0.129</c:v>
                </c:pt>
                <c:pt idx="14">
                  <c:v>0.82099999999999995</c:v>
                </c:pt>
                <c:pt idx="15">
                  <c:v>1.87</c:v>
                </c:pt>
                <c:pt idx="16">
                  <c:v>3.3639999999999999</c:v>
                </c:pt>
                <c:pt idx="17">
                  <c:v>4.5869999999999997</c:v>
                </c:pt>
                <c:pt idx="18">
                  <c:v>4.6219999999999999</c:v>
                </c:pt>
                <c:pt idx="19">
                  <c:v>4.5810000000000004</c:v>
                </c:pt>
                <c:pt idx="20">
                  <c:v>3.3719999999999999</c:v>
                </c:pt>
                <c:pt idx="21">
                  <c:v>2.871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33-497F-AFFB-A6DFCE402EE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khal'!$I$1805:$I$1829</c:f>
              <c:numCache>
                <c:formatCode>0.00</c:formatCode>
                <c:ptCount val="25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17.96</c:v>
                </c:pt>
                <c:pt idx="12">
                  <c:v>20</c:v>
                </c:pt>
                <c:pt idx="13">
                  <c:v>29</c:v>
                </c:pt>
                <c:pt idx="14">
                  <c:v>38</c:v>
                </c:pt>
                <c:pt idx="15">
                  <c:v>40.04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54</c:v>
                </c:pt>
                <c:pt idx="22">
                  <c:v>59</c:v>
                </c:pt>
                <c:pt idx="23">
                  <c:v>62</c:v>
                </c:pt>
                <c:pt idx="24">
                  <c:v>66</c:v>
                </c:pt>
              </c:numCache>
            </c:numRef>
          </c:xVal>
          <c:yVal>
            <c:numRef>
              <c:f>'Silna-Shir khal'!$J$1805:$J$1829</c:f>
              <c:numCache>
                <c:formatCode>0.00</c:formatCode>
                <c:ptCount val="25"/>
                <c:pt idx="6">
                  <c:v>1.1819999999999999</c:v>
                </c:pt>
                <c:pt idx="7">
                  <c:v>1.17</c:v>
                </c:pt>
                <c:pt idx="8">
                  <c:v>1.1759999999999999</c:v>
                </c:pt>
                <c:pt idx="9">
                  <c:v>0.372</c:v>
                </c:pt>
                <c:pt idx="10">
                  <c:v>-0.627</c:v>
                </c:pt>
                <c:pt idx="11">
                  <c:v>-1</c:v>
                </c:pt>
                <c:pt idx="12">
                  <c:v>-2.02</c:v>
                </c:pt>
                <c:pt idx="13">
                  <c:v>-2.02</c:v>
                </c:pt>
                <c:pt idx="14">
                  <c:v>-2.02</c:v>
                </c:pt>
                <c:pt idx="15">
                  <c:v>-1</c:v>
                </c:pt>
                <c:pt idx="16">
                  <c:v>-0.129</c:v>
                </c:pt>
                <c:pt idx="17">
                  <c:v>0.82099999999999995</c:v>
                </c:pt>
                <c:pt idx="18">
                  <c:v>1.87</c:v>
                </c:pt>
                <c:pt idx="19">
                  <c:v>3.3639999999999999</c:v>
                </c:pt>
                <c:pt idx="20">
                  <c:v>4.5869999999999997</c:v>
                </c:pt>
                <c:pt idx="21">
                  <c:v>4.6219999999999999</c:v>
                </c:pt>
                <c:pt idx="22">
                  <c:v>4.5810000000000004</c:v>
                </c:pt>
                <c:pt idx="23">
                  <c:v>3.3719999999999999</c:v>
                </c:pt>
                <c:pt idx="24">
                  <c:v>2.871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33-497F-AFFB-A6DFCE402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083584"/>
        <c:axId val="270085120"/>
      </c:scatterChart>
      <c:valAx>
        <c:axId val="270083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0085120"/>
        <c:crosses val="autoZero"/>
        <c:crossBetween val="midCat"/>
      </c:valAx>
      <c:valAx>
        <c:axId val="270085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0083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khal'!$B$1836:$B$1861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49</c:v>
                </c:pt>
                <c:pt idx="17">
                  <c:v>50</c:v>
                </c:pt>
                <c:pt idx="18">
                  <c:v>55</c:v>
                </c:pt>
                <c:pt idx="19">
                  <c:v>57</c:v>
                </c:pt>
                <c:pt idx="20">
                  <c:v>62</c:v>
                </c:pt>
                <c:pt idx="21">
                  <c:v>66</c:v>
                </c:pt>
              </c:numCache>
            </c:numRef>
          </c:xVal>
          <c:yVal>
            <c:numRef>
              <c:f>'Silna-Shir khal'!$C$1836:$C$1861</c:f>
              <c:numCache>
                <c:formatCode>0.000</c:formatCode>
                <c:ptCount val="26"/>
                <c:pt idx="0">
                  <c:v>1.1479999999999999</c:v>
                </c:pt>
                <c:pt idx="1">
                  <c:v>1.226</c:v>
                </c:pt>
                <c:pt idx="2">
                  <c:v>1.1970000000000001</c:v>
                </c:pt>
                <c:pt idx="3">
                  <c:v>0.246</c:v>
                </c:pt>
                <c:pt idx="4">
                  <c:v>-0.36099999999999999</c:v>
                </c:pt>
                <c:pt idx="5">
                  <c:v>-0.80700000000000005</c:v>
                </c:pt>
                <c:pt idx="6">
                  <c:v>-0.86099999999999999</c:v>
                </c:pt>
                <c:pt idx="7">
                  <c:v>-1.0609999999999999</c:v>
                </c:pt>
                <c:pt idx="8">
                  <c:v>-1.1639999999999999</c:v>
                </c:pt>
                <c:pt idx="9">
                  <c:v>-1.2430000000000001</c:v>
                </c:pt>
                <c:pt idx="10">
                  <c:v>-1.167</c:v>
                </c:pt>
                <c:pt idx="11">
                  <c:v>-1.0549999999999999</c:v>
                </c:pt>
                <c:pt idx="12">
                  <c:v>-0.76100000000000001</c:v>
                </c:pt>
                <c:pt idx="13">
                  <c:v>-0.34399999999999997</c:v>
                </c:pt>
                <c:pt idx="14">
                  <c:v>0.14599999999999999</c:v>
                </c:pt>
                <c:pt idx="15">
                  <c:v>1.2470000000000001</c:v>
                </c:pt>
                <c:pt idx="16">
                  <c:v>2.2410000000000001</c:v>
                </c:pt>
                <c:pt idx="17">
                  <c:v>3.9079999999999999</c:v>
                </c:pt>
                <c:pt idx="18">
                  <c:v>3.8969999999999998</c:v>
                </c:pt>
                <c:pt idx="19">
                  <c:v>5.0469999999999997</c:v>
                </c:pt>
                <c:pt idx="20">
                  <c:v>5.0570000000000004</c:v>
                </c:pt>
                <c:pt idx="21">
                  <c:v>5.0330000000000004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45-4FB5-924D-558635F2232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khal'!$I$1836:$I$1860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17.7</c:v>
                </c:pt>
                <c:pt idx="12">
                  <c:v>20</c:v>
                </c:pt>
                <c:pt idx="13">
                  <c:v>29</c:v>
                </c:pt>
                <c:pt idx="14">
                  <c:v>38</c:v>
                </c:pt>
                <c:pt idx="15">
                  <c:v>40.6</c:v>
                </c:pt>
                <c:pt idx="16">
                  <c:v>42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50</c:v>
                </c:pt>
                <c:pt idx="21">
                  <c:v>55</c:v>
                </c:pt>
                <c:pt idx="22">
                  <c:v>57</c:v>
                </c:pt>
                <c:pt idx="23">
                  <c:v>62</c:v>
                </c:pt>
                <c:pt idx="24">
                  <c:v>66</c:v>
                </c:pt>
              </c:numCache>
            </c:numRef>
          </c:xVal>
          <c:yVal>
            <c:numRef>
              <c:f>'Silna-Shir khal'!$J$1836:$J$1860</c:f>
              <c:numCache>
                <c:formatCode>0.00</c:formatCode>
                <c:ptCount val="25"/>
                <c:pt idx="5">
                  <c:v>1.1479999999999999</c:v>
                </c:pt>
                <c:pt idx="6">
                  <c:v>1.226</c:v>
                </c:pt>
                <c:pt idx="7">
                  <c:v>1.1970000000000001</c:v>
                </c:pt>
                <c:pt idx="8">
                  <c:v>0.246</c:v>
                </c:pt>
                <c:pt idx="9">
                  <c:v>-0.36099999999999999</c:v>
                </c:pt>
                <c:pt idx="10">
                  <c:v>-0.80700000000000005</c:v>
                </c:pt>
                <c:pt idx="11">
                  <c:v>-0.85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-0.7</c:v>
                </c:pt>
                <c:pt idx="16">
                  <c:v>-0.34399999999999997</c:v>
                </c:pt>
                <c:pt idx="17">
                  <c:v>0.14599999999999999</c:v>
                </c:pt>
                <c:pt idx="18">
                  <c:v>1.2470000000000001</c:v>
                </c:pt>
                <c:pt idx="19">
                  <c:v>2.2410000000000001</c:v>
                </c:pt>
                <c:pt idx="20">
                  <c:v>3.9079999999999999</c:v>
                </c:pt>
                <c:pt idx="21">
                  <c:v>3.8969999999999998</c:v>
                </c:pt>
                <c:pt idx="22">
                  <c:v>5.0469999999999997</c:v>
                </c:pt>
                <c:pt idx="23">
                  <c:v>5.0570000000000004</c:v>
                </c:pt>
                <c:pt idx="24">
                  <c:v>5.0330000000000004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45-4FB5-924D-558635F22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18912"/>
        <c:axId val="270120448"/>
      </c:scatterChart>
      <c:valAx>
        <c:axId val="2701189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0120448"/>
        <c:crosses val="autoZero"/>
        <c:crossBetween val="midCat"/>
      </c:valAx>
      <c:valAx>
        <c:axId val="27012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01189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khal'!$B$1867:$B$1892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30.5</c:v>
                </c:pt>
                <c:pt idx="10">
                  <c:v>34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45</c:v>
                </c:pt>
                <c:pt idx="15">
                  <c:v>47</c:v>
                </c:pt>
                <c:pt idx="16">
                  <c:v>49</c:v>
                </c:pt>
                <c:pt idx="17">
                  <c:v>51</c:v>
                </c:pt>
                <c:pt idx="18">
                  <c:v>55</c:v>
                </c:pt>
                <c:pt idx="19">
                  <c:v>60</c:v>
                </c:pt>
                <c:pt idx="20">
                  <c:v>62</c:v>
                </c:pt>
                <c:pt idx="21">
                  <c:v>65</c:v>
                </c:pt>
              </c:numCache>
            </c:numRef>
          </c:xVal>
          <c:yVal>
            <c:numRef>
              <c:f>'Silna-Shir khal'!$C$1867:$C$1892</c:f>
              <c:numCache>
                <c:formatCode>0.000</c:formatCode>
                <c:ptCount val="26"/>
                <c:pt idx="0">
                  <c:v>1.357</c:v>
                </c:pt>
                <c:pt idx="1">
                  <c:v>1.3480000000000001</c:v>
                </c:pt>
                <c:pt idx="2">
                  <c:v>1.4530000000000001</c:v>
                </c:pt>
                <c:pt idx="3">
                  <c:v>-4.2999999999999997E-2</c:v>
                </c:pt>
                <c:pt idx="4">
                  <c:v>-0.94399999999999995</c:v>
                </c:pt>
                <c:pt idx="5">
                  <c:v>-1.1439999999999999</c:v>
                </c:pt>
                <c:pt idx="6">
                  <c:v>-1.2330000000000001</c:v>
                </c:pt>
                <c:pt idx="7">
                  <c:v>-1.345</c:v>
                </c:pt>
                <c:pt idx="8">
                  <c:v>-1.454</c:v>
                </c:pt>
                <c:pt idx="9">
                  <c:v>-1.5469999999999999</c:v>
                </c:pt>
                <c:pt idx="10">
                  <c:v>-1.4570000000000001</c:v>
                </c:pt>
                <c:pt idx="11">
                  <c:v>-1.3520000000000001</c:v>
                </c:pt>
                <c:pt idx="12">
                  <c:v>-1.0429999999999999</c:v>
                </c:pt>
                <c:pt idx="13">
                  <c:v>-0.34300000000000003</c:v>
                </c:pt>
                <c:pt idx="14">
                  <c:v>0.156</c:v>
                </c:pt>
                <c:pt idx="15">
                  <c:v>1.357</c:v>
                </c:pt>
                <c:pt idx="16">
                  <c:v>3.056</c:v>
                </c:pt>
                <c:pt idx="17">
                  <c:v>4.5670000000000002</c:v>
                </c:pt>
                <c:pt idx="18">
                  <c:v>4.6059999999999999</c:v>
                </c:pt>
                <c:pt idx="19">
                  <c:v>4.5469999999999997</c:v>
                </c:pt>
                <c:pt idx="20">
                  <c:v>3.3570000000000002</c:v>
                </c:pt>
                <c:pt idx="21">
                  <c:v>2.3559999999999999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E5-45B4-A220-E832C38641E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khal'!$I$1867:$I$1891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18.440000000000001</c:v>
                </c:pt>
                <c:pt idx="12">
                  <c:v>20</c:v>
                </c:pt>
                <c:pt idx="13">
                  <c:v>29</c:v>
                </c:pt>
                <c:pt idx="14">
                  <c:v>38</c:v>
                </c:pt>
                <c:pt idx="15">
                  <c:v>39.56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55</c:v>
                </c:pt>
                <c:pt idx="23">
                  <c:v>60</c:v>
                </c:pt>
                <c:pt idx="24">
                  <c:v>62</c:v>
                </c:pt>
              </c:numCache>
            </c:numRef>
          </c:xVal>
          <c:yVal>
            <c:numRef>
              <c:f>'Silna-Shir khal'!$J$1867:$J$1891</c:f>
              <c:numCache>
                <c:formatCode>0.00</c:formatCode>
                <c:ptCount val="25"/>
                <c:pt idx="5">
                  <c:v>1.357</c:v>
                </c:pt>
                <c:pt idx="6">
                  <c:v>1.3480000000000001</c:v>
                </c:pt>
                <c:pt idx="7">
                  <c:v>1.4530000000000001</c:v>
                </c:pt>
                <c:pt idx="8">
                  <c:v>-4.2999999999999997E-2</c:v>
                </c:pt>
                <c:pt idx="9">
                  <c:v>-0.94399999999999995</c:v>
                </c:pt>
                <c:pt idx="10">
                  <c:v>-1.1439999999999999</c:v>
                </c:pt>
                <c:pt idx="11">
                  <c:v>-1.2</c:v>
                </c:pt>
                <c:pt idx="12">
                  <c:v>-1.98</c:v>
                </c:pt>
                <c:pt idx="13">
                  <c:v>-1.98</c:v>
                </c:pt>
                <c:pt idx="14">
                  <c:v>-1.98</c:v>
                </c:pt>
                <c:pt idx="15">
                  <c:v>-1.2</c:v>
                </c:pt>
                <c:pt idx="16">
                  <c:v>-1.0429999999999999</c:v>
                </c:pt>
                <c:pt idx="17">
                  <c:v>-0.34300000000000003</c:v>
                </c:pt>
                <c:pt idx="18">
                  <c:v>0.156</c:v>
                </c:pt>
                <c:pt idx="19">
                  <c:v>1.357</c:v>
                </c:pt>
                <c:pt idx="20">
                  <c:v>3.056</c:v>
                </c:pt>
                <c:pt idx="21">
                  <c:v>4.5670000000000002</c:v>
                </c:pt>
                <c:pt idx="22">
                  <c:v>4.6059999999999999</c:v>
                </c:pt>
                <c:pt idx="23">
                  <c:v>4.5469999999999997</c:v>
                </c:pt>
                <c:pt idx="24">
                  <c:v>3.3570000000000002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E5-45B4-A220-E832C3864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75488"/>
        <c:axId val="279797760"/>
      </c:scatterChart>
      <c:valAx>
        <c:axId val="2797754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797760"/>
        <c:crosses val="autoZero"/>
        <c:crossBetween val="midCat"/>
      </c:valAx>
      <c:valAx>
        <c:axId val="279797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7754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khal'!$B$1898:$B$1923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33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51</c:v>
                </c:pt>
                <c:pt idx="17">
                  <c:v>54</c:v>
                </c:pt>
                <c:pt idx="18">
                  <c:v>56</c:v>
                </c:pt>
                <c:pt idx="19">
                  <c:v>60</c:v>
                </c:pt>
                <c:pt idx="20">
                  <c:v>65</c:v>
                </c:pt>
                <c:pt idx="21">
                  <c:v>68</c:v>
                </c:pt>
                <c:pt idx="22">
                  <c:v>72</c:v>
                </c:pt>
                <c:pt idx="23">
                  <c:v>77</c:v>
                </c:pt>
              </c:numCache>
            </c:numRef>
          </c:xVal>
          <c:yVal>
            <c:numRef>
              <c:f>'Silna-Shir khal'!$C$1898:$C$1923</c:f>
              <c:numCache>
                <c:formatCode>0.000</c:formatCode>
                <c:ptCount val="26"/>
                <c:pt idx="0">
                  <c:v>1.2889999999999999</c:v>
                </c:pt>
                <c:pt idx="1">
                  <c:v>1.3109999999999999</c:v>
                </c:pt>
                <c:pt idx="2">
                  <c:v>1.321</c:v>
                </c:pt>
                <c:pt idx="3">
                  <c:v>0.51400000000000001</c:v>
                </c:pt>
                <c:pt idx="4">
                  <c:v>-0.38500000000000001</c:v>
                </c:pt>
                <c:pt idx="5">
                  <c:v>-1.1890000000000001</c:v>
                </c:pt>
                <c:pt idx="6">
                  <c:v>-1.6870000000000001</c:v>
                </c:pt>
                <c:pt idx="7">
                  <c:v>-1.988</c:v>
                </c:pt>
                <c:pt idx="8">
                  <c:v>-2.0830000000000002</c:v>
                </c:pt>
                <c:pt idx="9">
                  <c:v>-2.145</c:v>
                </c:pt>
                <c:pt idx="10">
                  <c:v>-2.1890000000000001</c:v>
                </c:pt>
                <c:pt idx="11">
                  <c:v>-2.1389999999999998</c:v>
                </c:pt>
                <c:pt idx="12">
                  <c:v>-1.946</c:v>
                </c:pt>
                <c:pt idx="13">
                  <c:v>-1.6850000000000001</c:v>
                </c:pt>
                <c:pt idx="14">
                  <c:v>-0.58899999999999997</c:v>
                </c:pt>
                <c:pt idx="15">
                  <c:v>1.4999999999999999E-2</c:v>
                </c:pt>
                <c:pt idx="16">
                  <c:v>0.90900000000000003</c:v>
                </c:pt>
                <c:pt idx="17">
                  <c:v>2.9089999999999998</c:v>
                </c:pt>
                <c:pt idx="18">
                  <c:v>4.5039999999999996</c:v>
                </c:pt>
                <c:pt idx="19">
                  <c:v>4.524</c:v>
                </c:pt>
                <c:pt idx="20">
                  <c:v>4.4649999999999999</c:v>
                </c:pt>
                <c:pt idx="21">
                  <c:v>3.3149999999999999</c:v>
                </c:pt>
                <c:pt idx="22">
                  <c:v>2.8140000000000001</c:v>
                </c:pt>
                <c:pt idx="23">
                  <c:v>2.7890000000000001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9-4644-BFD6-87B915BAF1C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khal'!$I$1899:$I$1923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  <c:pt idx="10">
                  <c:v>18.48</c:v>
                </c:pt>
                <c:pt idx="11">
                  <c:v>20</c:v>
                </c:pt>
                <c:pt idx="12">
                  <c:v>29</c:v>
                </c:pt>
                <c:pt idx="13">
                  <c:v>38</c:v>
                </c:pt>
                <c:pt idx="14">
                  <c:v>39.520000000000003</c:v>
                </c:pt>
                <c:pt idx="15">
                  <c:v>40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55</c:v>
                </c:pt>
                <c:pt idx="22">
                  <c:v>60</c:v>
                </c:pt>
                <c:pt idx="23">
                  <c:v>62</c:v>
                </c:pt>
                <c:pt idx="24" formatCode="0.000">
                  <c:v>65</c:v>
                </c:pt>
              </c:numCache>
            </c:numRef>
          </c:xVal>
          <c:yVal>
            <c:numRef>
              <c:f>'Silna-Shir khal'!$J$1899:$J$1923</c:f>
              <c:numCache>
                <c:formatCode>0.00</c:formatCode>
                <c:ptCount val="25"/>
                <c:pt idx="4">
                  <c:v>1.357</c:v>
                </c:pt>
                <c:pt idx="5">
                  <c:v>1.3480000000000001</c:v>
                </c:pt>
                <c:pt idx="6">
                  <c:v>1.4530000000000001</c:v>
                </c:pt>
                <c:pt idx="7">
                  <c:v>-4.2999999999999997E-2</c:v>
                </c:pt>
                <c:pt idx="8">
                  <c:v>-0.94399999999999995</c:v>
                </c:pt>
                <c:pt idx="9">
                  <c:v>-1.1439999999999999</c:v>
                </c:pt>
                <c:pt idx="10">
                  <c:v>-1.2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-1.2</c:v>
                </c:pt>
                <c:pt idx="15">
                  <c:v>-1.0429999999999999</c:v>
                </c:pt>
                <c:pt idx="16">
                  <c:v>-0.34300000000000003</c:v>
                </c:pt>
                <c:pt idx="17">
                  <c:v>0.156</c:v>
                </c:pt>
                <c:pt idx="18">
                  <c:v>1.357</c:v>
                </c:pt>
                <c:pt idx="19">
                  <c:v>3.056</c:v>
                </c:pt>
                <c:pt idx="20">
                  <c:v>4.5670000000000002</c:v>
                </c:pt>
                <c:pt idx="21">
                  <c:v>4.6059999999999999</c:v>
                </c:pt>
                <c:pt idx="22">
                  <c:v>4.5469999999999997</c:v>
                </c:pt>
                <c:pt idx="23">
                  <c:v>3.3570000000000002</c:v>
                </c:pt>
                <c:pt idx="24">
                  <c:v>2.3559999999999999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19-4644-BFD6-87B915BA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10816"/>
        <c:axId val="279812352"/>
      </c:scatterChart>
      <c:valAx>
        <c:axId val="2798108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812352"/>
        <c:crosses val="autoZero"/>
        <c:crossBetween val="midCat"/>
      </c:valAx>
      <c:valAx>
        <c:axId val="27981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8108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khal'!$B$1928:$B$1953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30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68</c:v>
                </c:pt>
                <c:pt idx="21">
                  <c:v>73</c:v>
                </c:pt>
                <c:pt idx="22">
                  <c:v>76</c:v>
                </c:pt>
                <c:pt idx="23">
                  <c:v>80</c:v>
                </c:pt>
                <c:pt idx="24">
                  <c:v>85</c:v>
                </c:pt>
              </c:numCache>
            </c:numRef>
          </c:xVal>
          <c:yVal>
            <c:numRef>
              <c:f>'Silna-Shir khal'!$C$1928:$C$1953</c:f>
              <c:numCache>
                <c:formatCode>0.000</c:formatCode>
                <c:ptCount val="26"/>
                <c:pt idx="0">
                  <c:v>1.0009999999999999</c:v>
                </c:pt>
                <c:pt idx="1">
                  <c:v>1.012</c:v>
                </c:pt>
                <c:pt idx="2">
                  <c:v>1.0249999999999999</c:v>
                </c:pt>
                <c:pt idx="3">
                  <c:v>0.25</c:v>
                </c:pt>
                <c:pt idx="4">
                  <c:v>-0.35</c:v>
                </c:pt>
                <c:pt idx="5">
                  <c:v>-0.95299999999999996</c:v>
                </c:pt>
                <c:pt idx="6">
                  <c:v>-1.839</c:v>
                </c:pt>
                <c:pt idx="7">
                  <c:v>-1.74</c:v>
                </c:pt>
                <c:pt idx="8">
                  <c:v>-1.948</c:v>
                </c:pt>
                <c:pt idx="9">
                  <c:v>-2.0630000000000002</c:v>
                </c:pt>
                <c:pt idx="10">
                  <c:v>-2.2120000000000002</c:v>
                </c:pt>
                <c:pt idx="11">
                  <c:v>-2.2389999999999999</c:v>
                </c:pt>
                <c:pt idx="12">
                  <c:v>-2.21</c:v>
                </c:pt>
                <c:pt idx="13">
                  <c:v>-1.9530000000000001</c:v>
                </c:pt>
                <c:pt idx="14">
                  <c:v>-1.66</c:v>
                </c:pt>
                <c:pt idx="15">
                  <c:v>-0.95299999999999996</c:v>
                </c:pt>
                <c:pt idx="16">
                  <c:v>0.14499999999999999</c:v>
                </c:pt>
                <c:pt idx="17">
                  <c:v>1.35</c:v>
                </c:pt>
                <c:pt idx="18">
                  <c:v>3.2120000000000002</c:v>
                </c:pt>
                <c:pt idx="19">
                  <c:v>4.5609999999999999</c:v>
                </c:pt>
                <c:pt idx="20">
                  <c:v>4.6100000000000003</c:v>
                </c:pt>
                <c:pt idx="21">
                  <c:v>4.5650000000000004</c:v>
                </c:pt>
                <c:pt idx="22">
                  <c:v>3.5510000000000002</c:v>
                </c:pt>
                <c:pt idx="23">
                  <c:v>3.45</c:v>
                </c:pt>
                <c:pt idx="24">
                  <c:v>3.2509999999999999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DB-45E2-B013-E5C17784CBC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khal'!$I$1929:$I$1953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  <c:pt idx="10">
                  <c:v>18.52</c:v>
                </c:pt>
                <c:pt idx="11">
                  <c:v>20</c:v>
                </c:pt>
                <c:pt idx="12">
                  <c:v>29</c:v>
                </c:pt>
                <c:pt idx="13">
                  <c:v>38</c:v>
                </c:pt>
                <c:pt idx="14">
                  <c:v>39.479999999999997</c:v>
                </c:pt>
                <c:pt idx="15">
                  <c:v>40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55</c:v>
                </c:pt>
                <c:pt idx="22">
                  <c:v>60</c:v>
                </c:pt>
                <c:pt idx="23">
                  <c:v>62</c:v>
                </c:pt>
                <c:pt idx="24" formatCode="0.000">
                  <c:v>65</c:v>
                </c:pt>
              </c:numCache>
            </c:numRef>
          </c:xVal>
          <c:yVal>
            <c:numRef>
              <c:f>'Silna-Shir khal'!$J$1929:$J$1953</c:f>
              <c:numCache>
                <c:formatCode>0.00</c:formatCode>
                <c:ptCount val="25"/>
                <c:pt idx="4">
                  <c:v>1.357</c:v>
                </c:pt>
                <c:pt idx="5">
                  <c:v>1.3480000000000001</c:v>
                </c:pt>
                <c:pt idx="6">
                  <c:v>1.4530000000000001</c:v>
                </c:pt>
                <c:pt idx="7">
                  <c:v>-4.2999999999999997E-2</c:v>
                </c:pt>
                <c:pt idx="8">
                  <c:v>-0.94399999999999995</c:v>
                </c:pt>
                <c:pt idx="9">
                  <c:v>-1.1439999999999999</c:v>
                </c:pt>
                <c:pt idx="10">
                  <c:v>-1.2</c:v>
                </c:pt>
                <c:pt idx="11">
                  <c:v>-1.94</c:v>
                </c:pt>
                <c:pt idx="12">
                  <c:v>-1.94</c:v>
                </c:pt>
                <c:pt idx="13">
                  <c:v>-1.94</c:v>
                </c:pt>
                <c:pt idx="14">
                  <c:v>-1.2</c:v>
                </c:pt>
                <c:pt idx="15">
                  <c:v>-1.0429999999999999</c:v>
                </c:pt>
                <c:pt idx="16">
                  <c:v>-0.34300000000000003</c:v>
                </c:pt>
                <c:pt idx="17">
                  <c:v>0.156</c:v>
                </c:pt>
                <c:pt idx="18">
                  <c:v>1.357</c:v>
                </c:pt>
                <c:pt idx="19">
                  <c:v>3.056</c:v>
                </c:pt>
                <c:pt idx="20">
                  <c:v>4.5670000000000002</c:v>
                </c:pt>
                <c:pt idx="21">
                  <c:v>4.6059999999999999</c:v>
                </c:pt>
                <c:pt idx="22">
                  <c:v>4.5469999999999997</c:v>
                </c:pt>
                <c:pt idx="23">
                  <c:v>3.3570000000000002</c:v>
                </c:pt>
                <c:pt idx="24">
                  <c:v>2.3559999999999999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DB-45E2-B013-E5C17784C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05632"/>
        <c:axId val="267207424"/>
      </c:scatterChart>
      <c:valAx>
        <c:axId val="2672056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207424"/>
        <c:crosses val="autoZero"/>
        <c:crossBetween val="midCat"/>
      </c:valAx>
      <c:valAx>
        <c:axId val="26720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205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khal'!$B$1958:$B$1983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31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52</c:v>
                </c:pt>
                <c:pt idx="17">
                  <c:v>56</c:v>
                </c:pt>
                <c:pt idx="18">
                  <c:v>58</c:v>
                </c:pt>
                <c:pt idx="19">
                  <c:v>62</c:v>
                </c:pt>
                <c:pt idx="20">
                  <c:v>67</c:v>
                </c:pt>
              </c:numCache>
            </c:numRef>
          </c:xVal>
          <c:yVal>
            <c:numRef>
              <c:f>'Silna-Shir khal'!$C$1958:$C$1983</c:f>
              <c:numCache>
                <c:formatCode>0.000</c:formatCode>
                <c:ptCount val="26"/>
                <c:pt idx="0">
                  <c:v>3.371</c:v>
                </c:pt>
                <c:pt idx="1">
                  <c:v>3.3220000000000001</c:v>
                </c:pt>
                <c:pt idx="2">
                  <c:v>3.2709999999999999</c:v>
                </c:pt>
                <c:pt idx="3">
                  <c:v>2.0699999999999998</c:v>
                </c:pt>
                <c:pt idx="4">
                  <c:v>0.56699999999999995</c:v>
                </c:pt>
                <c:pt idx="5">
                  <c:v>-0.33300000000000002</c:v>
                </c:pt>
                <c:pt idx="6">
                  <c:v>-1.1919999999999999</c:v>
                </c:pt>
                <c:pt idx="7">
                  <c:v>-1.61</c:v>
                </c:pt>
                <c:pt idx="8">
                  <c:v>-1.585</c:v>
                </c:pt>
                <c:pt idx="9">
                  <c:v>-1.631</c:v>
                </c:pt>
                <c:pt idx="10">
                  <c:v>-1.43</c:v>
                </c:pt>
                <c:pt idx="11">
                  <c:v>-1.329</c:v>
                </c:pt>
                <c:pt idx="12">
                  <c:v>-1.1299999999999999</c:v>
                </c:pt>
                <c:pt idx="13">
                  <c:v>-0.53300000000000003</c:v>
                </c:pt>
                <c:pt idx="14">
                  <c:v>0.52100000000000002</c:v>
                </c:pt>
                <c:pt idx="15">
                  <c:v>1.7709999999999999</c:v>
                </c:pt>
                <c:pt idx="16">
                  <c:v>3.17</c:v>
                </c:pt>
                <c:pt idx="17">
                  <c:v>3.177</c:v>
                </c:pt>
                <c:pt idx="18">
                  <c:v>4.32</c:v>
                </c:pt>
                <c:pt idx="19">
                  <c:v>4.3620000000000001</c:v>
                </c:pt>
                <c:pt idx="20">
                  <c:v>4.3109999999999999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ED-4AB6-AC12-7F15B7752D4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khal'!$I$1959:$I$1983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  <c:pt idx="10">
                  <c:v>18.96</c:v>
                </c:pt>
                <c:pt idx="11">
                  <c:v>21</c:v>
                </c:pt>
                <c:pt idx="12">
                  <c:v>30</c:v>
                </c:pt>
                <c:pt idx="13">
                  <c:v>39</c:v>
                </c:pt>
                <c:pt idx="14">
                  <c:v>40.44</c:v>
                </c:pt>
                <c:pt idx="15">
                  <c:v>41</c:v>
                </c:pt>
                <c:pt idx="16">
                  <c:v>44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56</c:v>
                </c:pt>
                <c:pt idx="21">
                  <c:v>58</c:v>
                </c:pt>
                <c:pt idx="22">
                  <c:v>62</c:v>
                </c:pt>
                <c:pt idx="23">
                  <c:v>67</c:v>
                </c:pt>
              </c:numCache>
            </c:numRef>
          </c:xVal>
          <c:yVal>
            <c:numRef>
              <c:f>'Silna-Shir khal'!$J$1959:$J$1983</c:f>
              <c:numCache>
                <c:formatCode>0.00</c:formatCode>
                <c:ptCount val="25"/>
                <c:pt idx="4">
                  <c:v>3.371</c:v>
                </c:pt>
                <c:pt idx="5">
                  <c:v>3.3220000000000001</c:v>
                </c:pt>
                <c:pt idx="6">
                  <c:v>3.2709999999999999</c:v>
                </c:pt>
                <c:pt idx="7">
                  <c:v>2.0699999999999998</c:v>
                </c:pt>
                <c:pt idx="8">
                  <c:v>0.56699999999999995</c:v>
                </c:pt>
                <c:pt idx="9">
                  <c:v>-0.33300000000000002</c:v>
                </c:pt>
                <c:pt idx="10">
                  <c:v>-0.9</c:v>
                </c:pt>
                <c:pt idx="11">
                  <c:v>-1.92</c:v>
                </c:pt>
                <c:pt idx="12">
                  <c:v>-1.92</c:v>
                </c:pt>
                <c:pt idx="13">
                  <c:v>-1.92</c:v>
                </c:pt>
                <c:pt idx="14">
                  <c:v>-1.2</c:v>
                </c:pt>
                <c:pt idx="15">
                  <c:v>-1.1299999999999999</c:v>
                </c:pt>
                <c:pt idx="16">
                  <c:v>-0.53300000000000003</c:v>
                </c:pt>
                <c:pt idx="17">
                  <c:v>0.52100000000000002</c:v>
                </c:pt>
                <c:pt idx="18">
                  <c:v>1.7709999999999999</c:v>
                </c:pt>
                <c:pt idx="19">
                  <c:v>3.17</c:v>
                </c:pt>
                <c:pt idx="20">
                  <c:v>3.177</c:v>
                </c:pt>
                <c:pt idx="21">
                  <c:v>4.32</c:v>
                </c:pt>
                <c:pt idx="22">
                  <c:v>4.3620000000000001</c:v>
                </c:pt>
                <c:pt idx="23">
                  <c:v>4.3109999999999999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ED-4AB6-AC12-7F15B7752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457472"/>
        <c:axId val="268459008"/>
      </c:scatterChart>
      <c:valAx>
        <c:axId val="2684574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459008"/>
        <c:crosses val="autoZero"/>
        <c:crossBetween val="midCat"/>
      </c:valAx>
      <c:valAx>
        <c:axId val="268459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4574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khal'!$B$1988:$B$2013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58</c:v>
                </c:pt>
                <c:pt idx="15">
                  <c:v>61</c:v>
                </c:pt>
                <c:pt idx="16">
                  <c:v>64</c:v>
                </c:pt>
                <c:pt idx="17">
                  <c:v>66</c:v>
                </c:pt>
                <c:pt idx="18">
                  <c:v>68</c:v>
                </c:pt>
                <c:pt idx="19">
                  <c:v>70</c:v>
                </c:pt>
                <c:pt idx="20">
                  <c:v>74</c:v>
                </c:pt>
                <c:pt idx="21">
                  <c:v>75</c:v>
                </c:pt>
                <c:pt idx="22">
                  <c:v>79</c:v>
                </c:pt>
                <c:pt idx="23">
                  <c:v>84</c:v>
                </c:pt>
                <c:pt idx="24">
                  <c:v>86</c:v>
                </c:pt>
              </c:numCache>
            </c:numRef>
          </c:xVal>
          <c:yVal>
            <c:numRef>
              <c:f>'Silna-Shir khal'!$C$1988:$C$2013</c:f>
              <c:numCache>
                <c:formatCode>0.000</c:formatCode>
                <c:ptCount val="26"/>
                <c:pt idx="0">
                  <c:v>1.0660000000000001</c:v>
                </c:pt>
                <c:pt idx="1">
                  <c:v>1.077</c:v>
                </c:pt>
                <c:pt idx="2">
                  <c:v>1.125</c:v>
                </c:pt>
                <c:pt idx="3">
                  <c:v>0.125</c:v>
                </c:pt>
                <c:pt idx="4">
                  <c:v>-0.47399999999999998</c:v>
                </c:pt>
                <c:pt idx="5">
                  <c:v>-0.77400000000000002</c:v>
                </c:pt>
                <c:pt idx="6">
                  <c:v>-1.3779999999999999</c:v>
                </c:pt>
                <c:pt idx="7">
                  <c:v>-1.478</c:v>
                </c:pt>
                <c:pt idx="8">
                  <c:v>-1.5760000000000001</c:v>
                </c:pt>
                <c:pt idx="9">
                  <c:v>-1.6739999999999999</c:v>
                </c:pt>
                <c:pt idx="10">
                  <c:v>-1.7849999999999999</c:v>
                </c:pt>
                <c:pt idx="11">
                  <c:v>-1.7370000000000001</c:v>
                </c:pt>
                <c:pt idx="12">
                  <c:v>-1.5549999999999999</c:v>
                </c:pt>
                <c:pt idx="13">
                  <c:v>-0.97699999999999998</c:v>
                </c:pt>
                <c:pt idx="14">
                  <c:v>-0.28499999999999998</c:v>
                </c:pt>
                <c:pt idx="15">
                  <c:v>0.22</c:v>
                </c:pt>
                <c:pt idx="16">
                  <c:v>1.1240000000000001</c:v>
                </c:pt>
                <c:pt idx="17">
                  <c:v>2.1120000000000001</c:v>
                </c:pt>
                <c:pt idx="18">
                  <c:v>3.0219999999999998</c:v>
                </c:pt>
                <c:pt idx="19">
                  <c:v>4.3259999999999996</c:v>
                </c:pt>
                <c:pt idx="20">
                  <c:v>4.335</c:v>
                </c:pt>
                <c:pt idx="21">
                  <c:v>4.7249999999999996</c:v>
                </c:pt>
                <c:pt idx="22">
                  <c:v>4.7359999999999998</c:v>
                </c:pt>
                <c:pt idx="23">
                  <c:v>4.7130000000000001</c:v>
                </c:pt>
                <c:pt idx="24">
                  <c:v>4.7119999999999997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64-443F-90DD-A739FE1F08D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khal'!$I$1988:$I$2010</c:f>
              <c:numCache>
                <c:formatCode>0.00</c:formatCode>
                <c:ptCount val="23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25</c:v>
                </c:pt>
                <c:pt idx="9">
                  <c:v>28.4</c:v>
                </c:pt>
                <c:pt idx="10">
                  <c:v>29</c:v>
                </c:pt>
                <c:pt idx="11">
                  <c:v>38</c:v>
                </c:pt>
                <c:pt idx="12">
                  <c:v>47</c:v>
                </c:pt>
                <c:pt idx="13">
                  <c:v>47.6</c:v>
                </c:pt>
                <c:pt idx="14">
                  <c:v>50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  <c:pt idx="18">
                  <c:v>64</c:v>
                </c:pt>
                <c:pt idx="19">
                  <c:v>66</c:v>
                </c:pt>
                <c:pt idx="20">
                  <c:v>68</c:v>
                </c:pt>
                <c:pt idx="21">
                  <c:v>70</c:v>
                </c:pt>
                <c:pt idx="22">
                  <c:v>74</c:v>
                </c:pt>
              </c:numCache>
            </c:numRef>
          </c:xVal>
          <c:yVal>
            <c:numRef>
              <c:f>'Silna-Shir khal'!$J$1988:$J$2010</c:f>
              <c:numCache>
                <c:formatCode>0.00</c:formatCode>
                <c:ptCount val="23"/>
                <c:pt idx="1">
                  <c:v>1.0660000000000001</c:v>
                </c:pt>
                <c:pt idx="2">
                  <c:v>1.077</c:v>
                </c:pt>
                <c:pt idx="3">
                  <c:v>1.125</c:v>
                </c:pt>
                <c:pt idx="4">
                  <c:v>0.125</c:v>
                </c:pt>
                <c:pt idx="5">
                  <c:v>-0.47399999999999998</c:v>
                </c:pt>
                <c:pt idx="6">
                  <c:v>-0.77400000000000002</c:v>
                </c:pt>
                <c:pt idx="7">
                  <c:v>-1.3779999999999999</c:v>
                </c:pt>
                <c:pt idx="8">
                  <c:v>-1.478</c:v>
                </c:pt>
                <c:pt idx="9">
                  <c:v>-1.6</c:v>
                </c:pt>
                <c:pt idx="10">
                  <c:v>-1.9</c:v>
                </c:pt>
                <c:pt idx="11">
                  <c:v>-1.9</c:v>
                </c:pt>
                <c:pt idx="12">
                  <c:v>-1.9</c:v>
                </c:pt>
                <c:pt idx="13">
                  <c:v>-1.6</c:v>
                </c:pt>
                <c:pt idx="14">
                  <c:v>-1.5549999999999999</c:v>
                </c:pt>
                <c:pt idx="15">
                  <c:v>-0.97699999999999998</c:v>
                </c:pt>
                <c:pt idx="16">
                  <c:v>-0.28499999999999998</c:v>
                </c:pt>
                <c:pt idx="17">
                  <c:v>0.22</c:v>
                </c:pt>
                <c:pt idx="18">
                  <c:v>1.1240000000000001</c:v>
                </c:pt>
                <c:pt idx="19">
                  <c:v>2.1120000000000001</c:v>
                </c:pt>
                <c:pt idx="20">
                  <c:v>3.0219999999999998</c:v>
                </c:pt>
                <c:pt idx="21">
                  <c:v>4.3259999999999996</c:v>
                </c:pt>
                <c:pt idx="22">
                  <c:v>4.335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64-443F-90DD-A739FE1F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493568"/>
        <c:axId val="268495104"/>
      </c:scatterChart>
      <c:valAx>
        <c:axId val="2684935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495104"/>
        <c:crosses val="autoZero"/>
        <c:crossBetween val="midCat"/>
      </c:valAx>
      <c:valAx>
        <c:axId val="268495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493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khal'!$B$68:$B$89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'Silna-Shir khal'!$C$68:$C$89</c:f>
              <c:numCache>
                <c:formatCode>0.000</c:formatCode>
                <c:ptCount val="22"/>
                <c:pt idx="0">
                  <c:v>0.79500000000000004</c:v>
                </c:pt>
                <c:pt idx="1">
                  <c:v>0.78400000000000003</c:v>
                </c:pt>
                <c:pt idx="2">
                  <c:v>0.76800000000000002</c:v>
                </c:pt>
                <c:pt idx="3">
                  <c:v>0.45400000000000001</c:v>
                </c:pt>
                <c:pt idx="4">
                  <c:v>0.29799999999999999</c:v>
                </c:pt>
                <c:pt idx="5">
                  <c:v>0.10199999999999999</c:v>
                </c:pt>
                <c:pt idx="6">
                  <c:v>-2E-3</c:v>
                </c:pt>
                <c:pt idx="7">
                  <c:v>0.104</c:v>
                </c:pt>
                <c:pt idx="8">
                  <c:v>0.214</c:v>
                </c:pt>
                <c:pt idx="9">
                  <c:v>0.30199999999999999</c:v>
                </c:pt>
                <c:pt idx="10">
                  <c:v>0.39400000000000002</c:v>
                </c:pt>
                <c:pt idx="11">
                  <c:v>0.38</c:v>
                </c:pt>
                <c:pt idx="12">
                  <c:v>0.371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khal'!$I$68:$I$89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12.652000000000001</c:v>
                </c:pt>
                <c:pt idx="10">
                  <c:v>14.152000000000001</c:v>
                </c:pt>
                <c:pt idx="11">
                  <c:v>15.652000000000001</c:v>
                </c:pt>
                <c:pt idx="12">
                  <c:v>17.743000000000002</c:v>
                </c:pt>
                <c:pt idx="13">
                  <c:v>23</c:v>
                </c:pt>
                <c:pt idx="14">
                  <c:v>28</c:v>
                </c:pt>
              </c:numCache>
            </c:numRef>
          </c:xVal>
          <c:yVal>
            <c:numRef>
              <c:f>'Silna-Shir khal'!$J$68:$J$89</c:f>
              <c:numCache>
                <c:formatCode>0.00</c:formatCode>
                <c:ptCount val="22"/>
                <c:pt idx="6" formatCode="0.000">
                  <c:v>0.79500000000000004</c:v>
                </c:pt>
                <c:pt idx="7" formatCode="0.000">
                  <c:v>0.78400000000000003</c:v>
                </c:pt>
                <c:pt idx="8" formatCode="0.000">
                  <c:v>0.76800000000000002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0.39400000000000002</c:v>
                </c:pt>
                <c:pt idx="13" formatCode="0.000">
                  <c:v>0.38</c:v>
                </c:pt>
                <c:pt idx="14" formatCode="0.000">
                  <c:v>0.371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5872"/>
        <c:axId val="264497408"/>
      </c:scatterChart>
      <c:valAx>
        <c:axId val="264495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497408"/>
        <c:crosses val="autoZero"/>
        <c:crossBetween val="midCat"/>
      </c:valAx>
      <c:valAx>
        <c:axId val="26449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495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khal'!$B$2019:$B$2044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56</c:v>
                </c:pt>
                <c:pt idx="17">
                  <c:v>58</c:v>
                </c:pt>
                <c:pt idx="18">
                  <c:v>60</c:v>
                </c:pt>
                <c:pt idx="19">
                  <c:v>68</c:v>
                </c:pt>
                <c:pt idx="20">
                  <c:v>69</c:v>
                </c:pt>
                <c:pt idx="21">
                  <c:v>72</c:v>
                </c:pt>
                <c:pt idx="22">
                  <c:v>76</c:v>
                </c:pt>
                <c:pt idx="23">
                  <c:v>80</c:v>
                </c:pt>
              </c:numCache>
            </c:numRef>
          </c:xVal>
          <c:yVal>
            <c:numRef>
              <c:f>'Silna-Shir khal'!$C$2019:$C$2044</c:f>
              <c:numCache>
                <c:formatCode>0.000</c:formatCode>
                <c:ptCount val="26"/>
                <c:pt idx="0">
                  <c:v>0.70099999999999996</c:v>
                </c:pt>
                <c:pt idx="1">
                  <c:v>0.81</c:v>
                </c:pt>
                <c:pt idx="2">
                  <c:v>0.91</c:v>
                </c:pt>
                <c:pt idx="3">
                  <c:v>1.8029999999999999</c:v>
                </c:pt>
                <c:pt idx="4">
                  <c:v>1.7609999999999999</c:v>
                </c:pt>
                <c:pt idx="5">
                  <c:v>0.751</c:v>
                </c:pt>
                <c:pt idx="6">
                  <c:v>-9.2999999999999999E-2</c:v>
                </c:pt>
                <c:pt idx="7">
                  <c:v>-1.0900000000000001</c:v>
                </c:pt>
                <c:pt idx="8">
                  <c:v>-1.639</c:v>
                </c:pt>
                <c:pt idx="9">
                  <c:v>-1.7889999999999999</c:v>
                </c:pt>
                <c:pt idx="10">
                  <c:v>-1.8380000000000001</c:v>
                </c:pt>
                <c:pt idx="11">
                  <c:v>-1.95</c:v>
                </c:pt>
                <c:pt idx="12">
                  <c:v>-1.9350000000000001</c:v>
                </c:pt>
                <c:pt idx="13">
                  <c:v>-1.6950000000000001</c:v>
                </c:pt>
                <c:pt idx="14">
                  <c:v>-0.59199999999999997</c:v>
                </c:pt>
                <c:pt idx="15">
                  <c:v>0.80300000000000005</c:v>
                </c:pt>
                <c:pt idx="16">
                  <c:v>2.31</c:v>
                </c:pt>
                <c:pt idx="17">
                  <c:v>3.9049999999999998</c:v>
                </c:pt>
                <c:pt idx="18">
                  <c:v>5.4610000000000003</c:v>
                </c:pt>
                <c:pt idx="19">
                  <c:v>5.5019999999999998</c:v>
                </c:pt>
                <c:pt idx="20">
                  <c:v>5.4509999999999996</c:v>
                </c:pt>
                <c:pt idx="21">
                  <c:v>4.3109999999999999</c:v>
                </c:pt>
                <c:pt idx="22">
                  <c:v>3.3050000000000002</c:v>
                </c:pt>
                <c:pt idx="23">
                  <c:v>3.01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FC-41B2-9D0F-7879915936C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khal'!$I$2020:$I$2045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25</c:v>
                </c:pt>
                <c:pt idx="8">
                  <c:v>26.44</c:v>
                </c:pt>
                <c:pt idx="9">
                  <c:v>27</c:v>
                </c:pt>
                <c:pt idx="10">
                  <c:v>36</c:v>
                </c:pt>
                <c:pt idx="11">
                  <c:v>45</c:v>
                </c:pt>
                <c:pt idx="12">
                  <c:v>45.56</c:v>
                </c:pt>
                <c:pt idx="13">
                  <c:v>50</c:v>
                </c:pt>
                <c:pt idx="14">
                  <c:v>55</c:v>
                </c:pt>
                <c:pt idx="15">
                  <c:v>58</c:v>
                </c:pt>
                <c:pt idx="16">
                  <c:v>61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74</c:v>
                </c:pt>
                <c:pt idx="22" formatCode="0.000">
                  <c:v>75</c:v>
                </c:pt>
                <c:pt idx="23" formatCode="0.000">
                  <c:v>79</c:v>
                </c:pt>
                <c:pt idx="24" formatCode="0.000">
                  <c:v>84</c:v>
                </c:pt>
                <c:pt idx="25" formatCode="0.000">
                  <c:v>86</c:v>
                </c:pt>
              </c:numCache>
            </c:numRef>
          </c:xVal>
          <c:yVal>
            <c:numRef>
              <c:f>'Silna-Shir khal'!$J$2020:$J$2045</c:f>
              <c:numCache>
                <c:formatCode>0.00</c:formatCode>
                <c:ptCount val="26"/>
                <c:pt idx="0">
                  <c:v>1.0660000000000001</c:v>
                </c:pt>
                <c:pt idx="1">
                  <c:v>1.077</c:v>
                </c:pt>
                <c:pt idx="2">
                  <c:v>1.125</c:v>
                </c:pt>
                <c:pt idx="3">
                  <c:v>0.125</c:v>
                </c:pt>
                <c:pt idx="4">
                  <c:v>-0.47399999999999998</c:v>
                </c:pt>
                <c:pt idx="5">
                  <c:v>-0.77400000000000002</c:v>
                </c:pt>
                <c:pt idx="6">
                  <c:v>-1.3779999999999999</c:v>
                </c:pt>
                <c:pt idx="7">
                  <c:v>-1.478</c:v>
                </c:pt>
                <c:pt idx="8">
                  <c:v>-1.6</c:v>
                </c:pt>
                <c:pt idx="9">
                  <c:v>-1.88</c:v>
                </c:pt>
                <c:pt idx="10">
                  <c:v>-1.88</c:v>
                </c:pt>
                <c:pt idx="11">
                  <c:v>-1.88</c:v>
                </c:pt>
                <c:pt idx="12">
                  <c:v>-1.6</c:v>
                </c:pt>
                <c:pt idx="13">
                  <c:v>-1.5549999999999999</c:v>
                </c:pt>
                <c:pt idx="14">
                  <c:v>-0.97699999999999998</c:v>
                </c:pt>
                <c:pt idx="15">
                  <c:v>-0.28499999999999998</c:v>
                </c:pt>
                <c:pt idx="16">
                  <c:v>0.22</c:v>
                </c:pt>
                <c:pt idx="17">
                  <c:v>1.1240000000000001</c:v>
                </c:pt>
                <c:pt idx="18">
                  <c:v>2.1120000000000001</c:v>
                </c:pt>
                <c:pt idx="19">
                  <c:v>3.0219999999999998</c:v>
                </c:pt>
                <c:pt idx="20">
                  <c:v>4.3259999999999996</c:v>
                </c:pt>
                <c:pt idx="21">
                  <c:v>4.335</c:v>
                </c:pt>
                <c:pt idx="22">
                  <c:v>4.7249999999999996</c:v>
                </c:pt>
                <c:pt idx="23">
                  <c:v>4.7359999999999998</c:v>
                </c:pt>
                <c:pt idx="24">
                  <c:v>4.7130000000000001</c:v>
                </c:pt>
                <c:pt idx="25">
                  <c:v>4.7119999999999997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FC-41B2-9D0F-787991593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33760"/>
        <c:axId val="268535296"/>
      </c:scatterChart>
      <c:valAx>
        <c:axId val="2685337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535296"/>
        <c:crosses val="autoZero"/>
        <c:crossBetween val="midCat"/>
      </c:valAx>
      <c:valAx>
        <c:axId val="268535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5337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khal'!$B$2050:$B$2075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24</c:v>
                </c:pt>
                <c:pt idx="10">
                  <c:v>28</c:v>
                </c:pt>
                <c:pt idx="11">
                  <c:v>32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50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69</c:v>
                </c:pt>
                <c:pt idx="23">
                  <c:v>74</c:v>
                </c:pt>
                <c:pt idx="24">
                  <c:v>77</c:v>
                </c:pt>
                <c:pt idx="25">
                  <c:v>81</c:v>
                </c:pt>
              </c:numCache>
            </c:numRef>
          </c:xVal>
          <c:yVal>
            <c:numRef>
              <c:f>'Silna-Shir khal'!$C$2050:$C$2075</c:f>
              <c:numCache>
                <c:formatCode>0.000</c:formatCode>
                <c:ptCount val="26"/>
                <c:pt idx="0">
                  <c:v>2.5720000000000001</c:v>
                </c:pt>
                <c:pt idx="1">
                  <c:v>2.5830000000000002</c:v>
                </c:pt>
                <c:pt idx="2">
                  <c:v>2.6309999999999998</c:v>
                </c:pt>
                <c:pt idx="3">
                  <c:v>3.7320000000000002</c:v>
                </c:pt>
                <c:pt idx="4">
                  <c:v>3.7309999999999999</c:v>
                </c:pt>
                <c:pt idx="5">
                  <c:v>2.3690000000000002</c:v>
                </c:pt>
                <c:pt idx="6">
                  <c:v>1.052</c:v>
                </c:pt>
                <c:pt idx="7">
                  <c:v>0.18099999999999999</c:v>
                </c:pt>
                <c:pt idx="8">
                  <c:v>-0.94899999999999995</c:v>
                </c:pt>
                <c:pt idx="9">
                  <c:v>-1.9179999999999999</c:v>
                </c:pt>
                <c:pt idx="10">
                  <c:v>-2.0630000000000002</c:v>
                </c:pt>
                <c:pt idx="11">
                  <c:v>-2.1760000000000002</c:v>
                </c:pt>
                <c:pt idx="12">
                  <c:v>-2.2690000000000001</c:v>
                </c:pt>
                <c:pt idx="13">
                  <c:v>-2.1789999999999998</c:v>
                </c:pt>
                <c:pt idx="14">
                  <c:v>-2.0739999999999998</c:v>
                </c:pt>
                <c:pt idx="15">
                  <c:v>-1.867</c:v>
                </c:pt>
                <c:pt idx="16">
                  <c:v>-0.81799999999999995</c:v>
                </c:pt>
                <c:pt idx="17">
                  <c:v>-0.379</c:v>
                </c:pt>
                <c:pt idx="18">
                  <c:v>0.63100000000000001</c:v>
                </c:pt>
                <c:pt idx="19">
                  <c:v>1.63</c:v>
                </c:pt>
                <c:pt idx="20">
                  <c:v>3.3279999999999998</c:v>
                </c:pt>
                <c:pt idx="21">
                  <c:v>4.8410000000000002</c:v>
                </c:pt>
                <c:pt idx="22">
                  <c:v>4.7720000000000002</c:v>
                </c:pt>
                <c:pt idx="23">
                  <c:v>4.8230000000000004</c:v>
                </c:pt>
                <c:pt idx="24">
                  <c:v>3.6320000000000001</c:v>
                </c:pt>
                <c:pt idx="25">
                  <c:v>3.431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52-48B4-916F-058E324BC0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khal'!$I$2051:$I$2076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25</c:v>
                </c:pt>
                <c:pt idx="8">
                  <c:v>26.48</c:v>
                </c:pt>
                <c:pt idx="9">
                  <c:v>27</c:v>
                </c:pt>
                <c:pt idx="10">
                  <c:v>36</c:v>
                </c:pt>
                <c:pt idx="11">
                  <c:v>45</c:v>
                </c:pt>
                <c:pt idx="12">
                  <c:v>45.52</c:v>
                </c:pt>
                <c:pt idx="13">
                  <c:v>50</c:v>
                </c:pt>
                <c:pt idx="14">
                  <c:v>55</c:v>
                </c:pt>
                <c:pt idx="15">
                  <c:v>58</c:v>
                </c:pt>
                <c:pt idx="16">
                  <c:v>61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74</c:v>
                </c:pt>
                <c:pt idx="22" formatCode="0.000">
                  <c:v>75</c:v>
                </c:pt>
                <c:pt idx="23" formatCode="0.000">
                  <c:v>79</c:v>
                </c:pt>
                <c:pt idx="24" formatCode="0.000">
                  <c:v>84</c:v>
                </c:pt>
                <c:pt idx="25" formatCode="0.000">
                  <c:v>86</c:v>
                </c:pt>
              </c:numCache>
            </c:numRef>
          </c:xVal>
          <c:yVal>
            <c:numRef>
              <c:f>'Silna-Shir khal'!$J$2051:$J$2076</c:f>
              <c:numCache>
                <c:formatCode>0.00</c:formatCode>
                <c:ptCount val="26"/>
                <c:pt idx="0">
                  <c:v>1.0660000000000001</c:v>
                </c:pt>
                <c:pt idx="1">
                  <c:v>1.077</c:v>
                </c:pt>
                <c:pt idx="2">
                  <c:v>1.125</c:v>
                </c:pt>
                <c:pt idx="3">
                  <c:v>0.125</c:v>
                </c:pt>
                <c:pt idx="4">
                  <c:v>-0.47399999999999998</c:v>
                </c:pt>
                <c:pt idx="5">
                  <c:v>-0.77400000000000002</c:v>
                </c:pt>
                <c:pt idx="6">
                  <c:v>-1.3779999999999999</c:v>
                </c:pt>
                <c:pt idx="7">
                  <c:v>-1.478</c:v>
                </c:pt>
                <c:pt idx="8">
                  <c:v>-1.6</c:v>
                </c:pt>
                <c:pt idx="9">
                  <c:v>-1.86</c:v>
                </c:pt>
                <c:pt idx="10">
                  <c:v>-1.86</c:v>
                </c:pt>
                <c:pt idx="11">
                  <c:v>-1.86</c:v>
                </c:pt>
                <c:pt idx="12">
                  <c:v>-1.6</c:v>
                </c:pt>
                <c:pt idx="13">
                  <c:v>-1.5549999999999999</c:v>
                </c:pt>
                <c:pt idx="14">
                  <c:v>-0.97699999999999998</c:v>
                </c:pt>
                <c:pt idx="15">
                  <c:v>-0.28499999999999998</c:v>
                </c:pt>
                <c:pt idx="16">
                  <c:v>0.22</c:v>
                </c:pt>
                <c:pt idx="17">
                  <c:v>1.1240000000000001</c:v>
                </c:pt>
                <c:pt idx="18">
                  <c:v>2.1120000000000001</c:v>
                </c:pt>
                <c:pt idx="19">
                  <c:v>3.0219999999999998</c:v>
                </c:pt>
                <c:pt idx="20">
                  <c:v>4.3259999999999996</c:v>
                </c:pt>
                <c:pt idx="21">
                  <c:v>4.335</c:v>
                </c:pt>
                <c:pt idx="22">
                  <c:v>4.7249999999999996</c:v>
                </c:pt>
                <c:pt idx="23">
                  <c:v>4.7359999999999998</c:v>
                </c:pt>
                <c:pt idx="24">
                  <c:v>4.7130000000000001</c:v>
                </c:pt>
                <c:pt idx="25">
                  <c:v>4.7119999999999997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52-48B4-916F-058E324BC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60640"/>
        <c:axId val="268578816"/>
      </c:scatterChart>
      <c:valAx>
        <c:axId val="268560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578816"/>
        <c:crosses val="autoZero"/>
        <c:crossBetween val="midCat"/>
      </c:valAx>
      <c:valAx>
        <c:axId val="268578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560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khal'!$B$2082:$B$2107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25</c:v>
                </c:pt>
                <c:pt idx="10">
                  <c:v>30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44</c:v>
                </c:pt>
                <c:pt idx="15">
                  <c:v>48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69</c:v>
                </c:pt>
                <c:pt idx="23">
                  <c:v>73</c:v>
                </c:pt>
                <c:pt idx="24">
                  <c:v>76</c:v>
                </c:pt>
                <c:pt idx="25">
                  <c:v>80</c:v>
                </c:pt>
              </c:numCache>
            </c:numRef>
          </c:xVal>
          <c:yVal>
            <c:numRef>
              <c:f>'Silna-Shir khal'!$C$2082:$C$2107</c:f>
              <c:numCache>
                <c:formatCode>0.000</c:formatCode>
                <c:ptCount val="26"/>
                <c:pt idx="0">
                  <c:v>1.4670000000000001</c:v>
                </c:pt>
                <c:pt idx="1">
                  <c:v>1.486</c:v>
                </c:pt>
                <c:pt idx="2">
                  <c:v>1.5720000000000001</c:v>
                </c:pt>
                <c:pt idx="3">
                  <c:v>2.2559999999999998</c:v>
                </c:pt>
                <c:pt idx="4">
                  <c:v>2.2749999999999999</c:v>
                </c:pt>
                <c:pt idx="5">
                  <c:v>1.0660000000000001</c:v>
                </c:pt>
                <c:pt idx="6">
                  <c:v>0.27200000000000002</c:v>
                </c:pt>
                <c:pt idx="7">
                  <c:v>-1.232</c:v>
                </c:pt>
                <c:pt idx="8">
                  <c:v>-1.9350000000000001</c:v>
                </c:pt>
                <c:pt idx="9">
                  <c:v>-2.1739999999999999</c:v>
                </c:pt>
                <c:pt idx="10">
                  <c:v>-2.274</c:v>
                </c:pt>
                <c:pt idx="11">
                  <c:v>-2.31</c:v>
                </c:pt>
                <c:pt idx="12">
                  <c:v>-2.33</c:v>
                </c:pt>
                <c:pt idx="13">
                  <c:v>-2.2949999999999999</c:v>
                </c:pt>
                <c:pt idx="14">
                  <c:v>-2.1739999999999999</c:v>
                </c:pt>
                <c:pt idx="15">
                  <c:v>-1.885</c:v>
                </c:pt>
                <c:pt idx="16">
                  <c:v>-1.43</c:v>
                </c:pt>
                <c:pt idx="17">
                  <c:v>-0.72399999999999998</c:v>
                </c:pt>
                <c:pt idx="18">
                  <c:v>0.26800000000000002</c:v>
                </c:pt>
                <c:pt idx="19">
                  <c:v>1.772</c:v>
                </c:pt>
                <c:pt idx="20">
                  <c:v>3.0139999999999998</c:v>
                </c:pt>
                <c:pt idx="21">
                  <c:v>4.4720000000000004</c:v>
                </c:pt>
                <c:pt idx="22">
                  <c:v>4.4859999999999998</c:v>
                </c:pt>
                <c:pt idx="23">
                  <c:v>4.45</c:v>
                </c:pt>
                <c:pt idx="24">
                  <c:v>3.2759999999999998</c:v>
                </c:pt>
                <c:pt idx="25">
                  <c:v>2.7749999999999999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E5-4A25-8415-54140BC288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khal'!$I$2083:$I$2108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25</c:v>
                </c:pt>
                <c:pt idx="8">
                  <c:v>26.48</c:v>
                </c:pt>
                <c:pt idx="9">
                  <c:v>27</c:v>
                </c:pt>
                <c:pt idx="10">
                  <c:v>36</c:v>
                </c:pt>
                <c:pt idx="11">
                  <c:v>45</c:v>
                </c:pt>
                <c:pt idx="12">
                  <c:v>45.52</c:v>
                </c:pt>
                <c:pt idx="13">
                  <c:v>50</c:v>
                </c:pt>
                <c:pt idx="14">
                  <c:v>55</c:v>
                </c:pt>
                <c:pt idx="15">
                  <c:v>58</c:v>
                </c:pt>
                <c:pt idx="16">
                  <c:v>61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74</c:v>
                </c:pt>
                <c:pt idx="22" formatCode="0.000">
                  <c:v>75</c:v>
                </c:pt>
                <c:pt idx="23" formatCode="0.000">
                  <c:v>79</c:v>
                </c:pt>
                <c:pt idx="24" formatCode="0.000">
                  <c:v>84</c:v>
                </c:pt>
                <c:pt idx="25" formatCode="0.000">
                  <c:v>86</c:v>
                </c:pt>
              </c:numCache>
            </c:numRef>
          </c:xVal>
          <c:yVal>
            <c:numRef>
              <c:f>'Silna-Shir khal'!$J$2083:$J$2108</c:f>
              <c:numCache>
                <c:formatCode>0.00</c:formatCode>
                <c:ptCount val="26"/>
                <c:pt idx="0">
                  <c:v>1.0660000000000001</c:v>
                </c:pt>
                <c:pt idx="1">
                  <c:v>1.077</c:v>
                </c:pt>
                <c:pt idx="2">
                  <c:v>1.125</c:v>
                </c:pt>
                <c:pt idx="3">
                  <c:v>0.125</c:v>
                </c:pt>
                <c:pt idx="4">
                  <c:v>-0.47399999999999998</c:v>
                </c:pt>
                <c:pt idx="5">
                  <c:v>-0.77400000000000002</c:v>
                </c:pt>
                <c:pt idx="6">
                  <c:v>-1.3779999999999999</c:v>
                </c:pt>
                <c:pt idx="7">
                  <c:v>-1.478</c:v>
                </c:pt>
                <c:pt idx="8">
                  <c:v>-1.6</c:v>
                </c:pt>
                <c:pt idx="9">
                  <c:v>-1.86</c:v>
                </c:pt>
                <c:pt idx="10">
                  <c:v>-1.86</c:v>
                </c:pt>
                <c:pt idx="11">
                  <c:v>-1.86</c:v>
                </c:pt>
                <c:pt idx="12">
                  <c:v>-1.6</c:v>
                </c:pt>
                <c:pt idx="13">
                  <c:v>-1.5549999999999999</c:v>
                </c:pt>
                <c:pt idx="14">
                  <c:v>-0.97699999999999998</c:v>
                </c:pt>
                <c:pt idx="15">
                  <c:v>-0.28499999999999998</c:v>
                </c:pt>
                <c:pt idx="16">
                  <c:v>0.22</c:v>
                </c:pt>
                <c:pt idx="17">
                  <c:v>1.1240000000000001</c:v>
                </c:pt>
                <c:pt idx="18">
                  <c:v>2.1120000000000001</c:v>
                </c:pt>
                <c:pt idx="19">
                  <c:v>3.0219999999999998</c:v>
                </c:pt>
                <c:pt idx="20">
                  <c:v>4.3259999999999996</c:v>
                </c:pt>
                <c:pt idx="21">
                  <c:v>4.335</c:v>
                </c:pt>
                <c:pt idx="22">
                  <c:v>4.7249999999999996</c:v>
                </c:pt>
                <c:pt idx="23">
                  <c:v>4.7359999999999998</c:v>
                </c:pt>
                <c:pt idx="24">
                  <c:v>4.7130000000000001</c:v>
                </c:pt>
                <c:pt idx="25">
                  <c:v>4.7119999999999997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E5-4A25-8415-54140BC28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00064"/>
        <c:axId val="268601600"/>
      </c:scatterChart>
      <c:valAx>
        <c:axId val="2686000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601600"/>
        <c:crosses val="autoZero"/>
        <c:crossBetween val="midCat"/>
      </c:valAx>
      <c:valAx>
        <c:axId val="26860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6000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khal'!$B$2114:$B$2139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64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80</c:v>
                </c:pt>
              </c:numCache>
            </c:numRef>
          </c:xVal>
          <c:yVal>
            <c:numRef>
              <c:f>'Silna-Shir khal'!$C$2114:$C$2139</c:f>
              <c:numCache>
                <c:formatCode>0.000</c:formatCode>
                <c:ptCount val="26"/>
                <c:pt idx="0">
                  <c:v>1.49</c:v>
                </c:pt>
                <c:pt idx="1">
                  <c:v>1.5089999999999999</c:v>
                </c:pt>
                <c:pt idx="2">
                  <c:v>1.58</c:v>
                </c:pt>
                <c:pt idx="3">
                  <c:v>2.1930000000000001</c:v>
                </c:pt>
                <c:pt idx="4">
                  <c:v>2.15</c:v>
                </c:pt>
                <c:pt idx="5">
                  <c:v>0.94</c:v>
                </c:pt>
                <c:pt idx="6">
                  <c:v>-0.161</c:v>
                </c:pt>
                <c:pt idx="7">
                  <c:v>-0.81</c:v>
                </c:pt>
                <c:pt idx="8">
                  <c:v>-1.1639999999999999</c:v>
                </c:pt>
                <c:pt idx="9">
                  <c:v>-1.659</c:v>
                </c:pt>
                <c:pt idx="10">
                  <c:v>-1.76</c:v>
                </c:pt>
                <c:pt idx="11">
                  <c:v>-1.871</c:v>
                </c:pt>
                <c:pt idx="12">
                  <c:v>-1.9410000000000001</c:v>
                </c:pt>
                <c:pt idx="13">
                  <c:v>-1.8520000000000001</c:v>
                </c:pt>
                <c:pt idx="14">
                  <c:v>-1.746</c:v>
                </c:pt>
                <c:pt idx="15">
                  <c:v>-1.36</c:v>
                </c:pt>
                <c:pt idx="16">
                  <c:v>-1.1659999999999999</c:v>
                </c:pt>
                <c:pt idx="17">
                  <c:v>-6.4000000000000001E-2</c:v>
                </c:pt>
                <c:pt idx="18">
                  <c:v>1.3360000000000001</c:v>
                </c:pt>
                <c:pt idx="19">
                  <c:v>3.0390000000000001</c:v>
                </c:pt>
                <c:pt idx="20">
                  <c:v>4.4390000000000001</c:v>
                </c:pt>
                <c:pt idx="21">
                  <c:v>4.4509999999999996</c:v>
                </c:pt>
                <c:pt idx="22">
                  <c:v>4.4189999999999996</c:v>
                </c:pt>
                <c:pt idx="23">
                  <c:v>3.34</c:v>
                </c:pt>
                <c:pt idx="24">
                  <c:v>1.839</c:v>
                </c:pt>
                <c:pt idx="25">
                  <c:v>1.7390000000000001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C6-4CCF-8547-AD5B60B7663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khal'!$I$2115:$I$2140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25</c:v>
                </c:pt>
                <c:pt idx="8">
                  <c:v>26.44</c:v>
                </c:pt>
                <c:pt idx="9">
                  <c:v>27</c:v>
                </c:pt>
                <c:pt idx="10">
                  <c:v>36</c:v>
                </c:pt>
                <c:pt idx="11">
                  <c:v>45</c:v>
                </c:pt>
                <c:pt idx="12">
                  <c:v>45.56</c:v>
                </c:pt>
                <c:pt idx="13">
                  <c:v>50</c:v>
                </c:pt>
                <c:pt idx="14">
                  <c:v>55</c:v>
                </c:pt>
                <c:pt idx="15">
                  <c:v>58</c:v>
                </c:pt>
                <c:pt idx="16">
                  <c:v>61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74</c:v>
                </c:pt>
                <c:pt idx="22" formatCode="0.000">
                  <c:v>75</c:v>
                </c:pt>
                <c:pt idx="23" formatCode="0.000">
                  <c:v>79</c:v>
                </c:pt>
                <c:pt idx="24" formatCode="0.000">
                  <c:v>84</c:v>
                </c:pt>
                <c:pt idx="25" formatCode="0.000">
                  <c:v>86</c:v>
                </c:pt>
              </c:numCache>
            </c:numRef>
          </c:xVal>
          <c:yVal>
            <c:numRef>
              <c:f>'Silna-Shir khal'!$J$2115:$J$2140</c:f>
              <c:numCache>
                <c:formatCode>0.00</c:formatCode>
                <c:ptCount val="26"/>
                <c:pt idx="0">
                  <c:v>1.0660000000000001</c:v>
                </c:pt>
                <c:pt idx="1">
                  <c:v>1.077</c:v>
                </c:pt>
                <c:pt idx="2">
                  <c:v>1.125</c:v>
                </c:pt>
                <c:pt idx="3">
                  <c:v>0.125</c:v>
                </c:pt>
                <c:pt idx="4">
                  <c:v>-0.47399999999999998</c:v>
                </c:pt>
                <c:pt idx="5">
                  <c:v>-0.77400000000000002</c:v>
                </c:pt>
                <c:pt idx="6">
                  <c:v>-1.3779999999999999</c:v>
                </c:pt>
                <c:pt idx="7">
                  <c:v>-1.478</c:v>
                </c:pt>
                <c:pt idx="8">
                  <c:v>-1.6</c:v>
                </c:pt>
                <c:pt idx="9">
                  <c:v>-1.88</c:v>
                </c:pt>
                <c:pt idx="10">
                  <c:v>-1.88</c:v>
                </c:pt>
                <c:pt idx="11">
                  <c:v>-1.88</c:v>
                </c:pt>
                <c:pt idx="12">
                  <c:v>-1.6</c:v>
                </c:pt>
                <c:pt idx="13">
                  <c:v>-1.5549999999999999</c:v>
                </c:pt>
                <c:pt idx="14">
                  <c:v>-0.97699999999999998</c:v>
                </c:pt>
                <c:pt idx="15">
                  <c:v>-0.28499999999999998</c:v>
                </c:pt>
                <c:pt idx="16">
                  <c:v>0.22</c:v>
                </c:pt>
                <c:pt idx="17">
                  <c:v>1.1240000000000001</c:v>
                </c:pt>
                <c:pt idx="18">
                  <c:v>2.1120000000000001</c:v>
                </c:pt>
                <c:pt idx="19">
                  <c:v>3.0219999999999998</c:v>
                </c:pt>
                <c:pt idx="20">
                  <c:v>4.3259999999999996</c:v>
                </c:pt>
                <c:pt idx="21">
                  <c:v>4.335</c:v>
                </c:pt>
                <c:pt idx="22">
                  <c:v>4.7249999999999996</c:v>
                </c:pt>
                <c:pt idx="23">
                  <c:v>4.7359999999999998</c:v>
                </c:pt>
                <c:pt idx="24">
                  <c:v>4.7130000000000001</c:v>
                </c:pt>
                <c:pt idx="25">
                  <c:v>4.7119999999999997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C6-4CCF-8547-AD5B60B7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47424"/>
        <c:axId val="268657408"/>
      </c:scatterChart>
      <c:valAx>
        <c:axId val="2686474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657408"/>
        <c:crosses val="autoZero"/>
        <c:crossBetween val="midCat"/>
      </c:valAx>
      <c:valAx>
        <c:axId val="26865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6474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khal'!$B$2146:$B$2171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62</c:v>
                </c:pt>
                <c:pt idx="24">
                  <c:v>67</c:v>
                </c:pt>
                <c:pt idx="25">
                  <c:v>70</c:v>
                </c:pt>
              </c:numCache>
            </c:numRef>
          </c:xVal>
          <c:yVal>
            <c:numRef>
              <c:f>'Silna-Shir khal'!$C$2146:$C$2171</c:f>
              <c:numCache>
                <c:formatCode>0.000</c:formatCode>
                <c:ptCount val="26"/>
                <c:pt idx="0">
                  <c:v>0.48799999999999999</c:v>
                </c:pt>
                <c:pt idx="1">
                  <c:v>0.20699999999999999</c:v>
                </c:pt>
                <c:pt idx="2">
                  <c:v>1.212</c:v>
                </c:pt>
                <c:pt idx="3">
                  <c:v>2.7040000000000002</c:v>
                </c:pt>
                <c:pt idx="4">
                  <c:v>2.7130000000000001</c:v>
                </c:pt>
                <c:pt idx="5">
                  <c:v>1.613</c:v>
                </c:pt>
                <c:pt idx="6">
                  <c:v>1.1120000000000001</c:v>
                </c:pt>
                <c:pt idx="7">
                  <c:v>0.21199999999999999</c:v>
                </c:pt>
                <c:pt idx="8">
                  <c:v>-0.38900000000000001</c:v>
                </c:pt>
                <c:pt idx="9">
                  <c:v>-0.88700000000000001</c:v>
                </c:pt>
                <c:pt idx="10">
                  <c:v>-1.286</c:v>
                </c:pt>
                <c:pt idx="11">
                  <c:v>-1.389</c:v>
                </c:pt>
                <c:pt idx="12">
                  <c:v>-1.5860000000000001</c:v>
                </c:pt>
                <c:pt idx="13">
                  <c:v>-1.6080000000000001</c:v>
                </c:pt>
                <c:pt idx="14">
                  <c:v>-1.4910000000000001</c:v>
                </c:pt>
                <c:pt idx="15">
                  <c:v>-1.2949999999999999</c:v>
                </c:pt>
                <c:pt idx="16">
                  <c:v>-1.0960000000000001</c:v>
                </c:pt>
                <c:pt idx="17">
                  <c:v>-0.98599999999999999</c:v>
                </c:pt>
                <c:pt idx="18">
                  <c:v>0.20699999999999999</c:v>
                </c:pt>
                <c:pt idx="19">
                  <c:v>0.70899999999999996</c:v>
                </c:pt>
                <c:pt idx="20">
                  <c:v>2.2120000000000002</c:v>
                </c:pt>
                <c:pt idx="21">
                  <c:v>3.6739999999999999</c:v>
                </c:pt>
                <c:pt idx="22">
                  <c:v>4.7629999999999999</c:v>
                </c:pt>
                <c:pt idx="23">
                  <c:v>4.8170000000000002</c:v>
                </c:pt>
                <c:pt idx="24">
                  <c:v>4.8029999999999999</c:v>
                </c:pt>
                <c:pt idx="25">
                  <c:v>3.613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A5-47E4-9FC6-465BA5CD856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khal'!$I$2149:$I$2174</c:f>
              <c:numCache>
                <c:formatCode>0.00</c:formatCode>
                <c:ptCount val="2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26.2</c:v>
                </c:pt>
                <c:pt idx="9">
                  <c:v>27</c:v>
                </c:pt>
                <c:pt idx="10">
                  <c:v>36</c:v>
                </c:pt>
                <c:pt idx="11">
                  <c:v>45</c:v>
                </c:pt>
                <c:pt idx="12">
                  <c:v>46.6</c:v>
                </c:pt>
                <c:pt idx="13">
                  <c:v>47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62</c:v>
                </c:pt>
                <c:pt idx="20">
                  <c:v>67</c:v>
                </c:pt>
                <c:pt idx="21">
                  <c:v>70</c:v>
                </c:pt>
                <c:pt idx="22" formatCode="0.000">
                  <c:v>75</c:v>
                </c:pt>
              </c:numCache>
            </c:numRef>
          </c:xVal>
          <c:yVal>
            <c:numRef>
              <c:f>'Silna-Shir khal'!$J$2149:$J$2174</c:f>
              <c:numCache>
                <c:formatCode>0.00</c:formatCode>
                <c:ptCount val="26"/>
                <c:pt idx="0">
                  <c:v>2.7040000000000002</c:v>
                </c:pt>
                <c:pt idx="1">
                  <c:v>2.7130000000000001</c:v>
                </c:pt>
                <c:pt idx="2">
                  <c:v>1.613</c:v>
                </c:pt>
                <c:pt idx="3">
                  <c:v>1.1120000000000001</c:v>
                </c:pt>
                <c:pt idx="4">
                  <c:v>0.21199999999999999</c:v>
                </c:pt>
                <c:pt idx="5">
                  <c:v>-0.38900000000000001</c:v>
                </c:pt>
                <c:pt idx="6">
                  <c:v>-0.88700000000000001</c:v>
                </c:pt>
                <c:pt idx="7">
                  <c:v>-1.286</c:v>
                </c:pt>
                <c:pt idx="8">
                  <c:v>-1.4</c:v>
                </c:pt>
                <c:pt idx="9">
                  <c:v>-1.8</c:v>
                </c:pt>
                <c:pt idx="10">
                  <c:v>-1.8</c:v>
                </c:pt>
                <c:pt idx="11">
                  <c:v>-1.8</c:v>
                </c:pt>
                <c:pt idx="12">
                  <c:v>-1</c:v>
                </c:pt>
                <c:pt idx="13">
                  <c:v>-0.98599999999999999</c:v>
                </c:pt>
                <c:pt idx="14">
                  <c:v>0.20699999999999999</c:v>
                </c:pt>
                <c:pt idx="15">
                  <c:v>0.70899999999999996</c:v>
                </c:pt>
                <c:pt idx="16">
                  <c:v>2.2120000000000002</c:v>
                </c:pt>
                <c:pt idx="17">
                  <c:v>3.6739999999999999</c:v>
                </c:pt>
                <c:pt idx="18">
                  <c:v>4.7629999999999999</c:v>
                </c:pt>
                <c:pt idx="19">
                  <c:v>4.8170000000000002</c:v>
                </c:pt>
                <c:pt idx="20">
                  <c:v>4.8029999999999999</c:v>
                </c:pt>
                <c:pt idx="21">
                  <c:v>3.613</c:v>
                </c:pt>
                <c:pt idx="22">
                  <c:v>3.5619999999999998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A5-47E4-9FC6-465BA5CD8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82752"/>
        <c:axId val="268684288"/>
      </c:scatterChart>
      <c:valAx>
        <c:axId val="2686827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684288"/>
        <c:crosses val="autoZero"/>
        <c:crossBetween val="midCat"/>
      </c:valAx>
      <c:valAx>
        <c:axId val="268684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6827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khal'!$B$2180:$B$2205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  <c:pt idx="17">
                  <c:v>58</c:v>
                </c:pt>
                <c:pt idx="18">
                  <c:v>60</c:v>
                </c:pt>
                <c:pt idx="19">
                  <c:v>62</c:v>
                </c:pt>
                <c:pt idx="20">
                  <c:v>66</c:v>
                </c:pt>
                <c:pt idx="21">
                  <c:v>71</c:v>
                </c:pt>
                <c:pt idx="22">
                  <c:v>73</c:v>
                </c:pt>
                <c:pt idx="23">
                  <c:v>75</c:v>
                </c:pt>
                <c:pt idx="24">
                  <c:v>80</c:v>
                </c:pt>
              </c:numCache>
            </c:numRef>
          </c:xVal>
          <c:yVal>
            <c:numRef>
              <c:f>'Silna-Shir khal'!$C$2180:$C$2205</c:f>
              <c:numCache>
                <c:formatCode>0.000</c:formatCode>
                <c:ptCount val="26"/>
                <c:pt idx="0">
                  <c:v>1.9339999999999999</c:v>
                </c:pt>
                <c:pt idx="1">
                  <c:v>1.9450000000000001</c:v>
                </c:pt>
                <c:pt idx="2">
                  <c:v>1.9910000000000001</c:v>
                </c:pt>
                <c:pt idx="3">
                  <c:v>1.135</c:v>
                </c:pt>
                <c:pt idx="4">
                  <c:v>0.19400000000000001</c:v>
                </c:pt>
                <c:pt idx="5">
                  <c:v>-0.30499999999999999</c:v>
                </c:pt>
                <c:pt idx="6">
                  <c:v>-0.80900000000000005</c:v>
                </c:pt>
                <c:pt idx="7">
                  <c:v>-1.0109999999999999</c:v>
                </c:pt>
                <c:pt idx="8">
                  <c:v>-1.107</c:v>
                </c:pt>
                <c:pt idx="9">
                  <c:v>-1.3959999999999999</c:v>
                </c:pt>
                <c:pt idx="10">
                  <c:v>-1.4550000000000001</c:v>
                </c:pt>
                <c:pt idx="11">
                  <c:v>-1.397</c:v>
                </c:pt>
                <c:pt idx="12">
                  <c:v>-1.3049999999999999</c:v>
                </c:pt>
                <c:pt idx="13">
                  <c:v>-1.113</c:v>
                </c:pt>
                <c:pt idx="14">
                  <c:v>-0.60599999999999998</c:v>
                </c:pt>
                <c:pt idx="15">
                  <c:v>-1.2999999999999999E-2</c:v>
                </c:pt>
                <c:pt idx="16">
                  <c:v>0.89400000000000002</c:v>
                </c:pt>
                <c:pt idx="17">
                  <c:v>1.8140000000000001</c:v>
                </c:pt>
                <c:pt idx="18">
                  <c:v>3.391</c:v>
                </c:pt>
                <c:pt idx="19">
                  <c:v>4.5049999999999999</c:v>
                </c:pt>
                <c:pt idx="20">
                  <c:v>4.5439999999999996</c:v>
                </c:pt>
                <c:pt idx="21">
                  <c:v>4.4950000000000001</c:v>
                </c:pt>
                <c:pt idx="22">
                  <c:v>3.395</c:v>
                </c:pt>
                <c:pt idx="23">
                  <c:v>1.9950000000000001</c:v>
                </c:pt>
                <c:pt idx="24">
                  <c:v>1.986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1-45B5-8752-FA78B21DEC6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khal'!$I$2180:$I$2205</c:f>
              <c:numCache>
                <c:formatCode>General</c:formatCode>
                <c:ptCount val="26"/>
                <c:pt idx="3" formatCode="0.00">
                  <c:v>0</c:v>
                </c:pt>
                <c:pt idx="4" formatCode="0.00">
                  <c:v>5</c:v>
                </c:pt>
                <c:pt idx="5" formatCode="0.00">
                  <c:v>10</c:v>
                </c:pt>
                <c:pt idx="6" formatCode="0.00">
                  <c:v>12</c:v>
                </c:pt>
                <c:pt idx="7" formatCode="0.00">
                  <c:v>14</c:v>
                </c:pt>
                <c:pt idx="8" formatCode="0.00">
                  <c:v>17</c:v>
                </c:pt>
                <c:pt idx="9" formatCode="0.00">
                  <c:v>20</c:v>
                </c:pt>
                <c:pt idx="10" formatCode="0.00">
                  <c:v>24</c:v>
                </c:pt>
                <c:pt idx="11" formatCode="0.00">
                  <c:v>25.44</c:v>
                </c:pt>
                <c:pt idx="12" formatCode="0.00">
                  <c:v>27</c:v>
                </c:pt>
                <c:pt idx="13" formatCode="0.00">
                  <c:v>36</c:v>
                </c:pt>
                <c:pt idx="14" formatCode="0.00">
                  <c:v>45</c:v>
                </c:pt>
                <c:pt idx="15" formatCode="0.00">
                  <c:v>46.56</c:v>
                </c:pt>
                <c:pt idx="16" formatCode="0.00">
                  <c:v>49</c:v>
                </c:pt>
                <c:pt idx="17" formatCode="0.00">
                  <c:v>52</c:v>
                </c:pt>
                <c:pt idx="18" formatCode="0.00">
                  <c:v>55</c:v>
                </c:pt>
                <c:pt idx="19" formatCode="0.00">
                  <c:v>58</c:v>
                </c:pt>
                <c:pt idx="20" formatCode="0.00">
                  <c:v>60</c:v>
                </c:pt>
                <c:pt idx="21" formatCode="0.00">
                  <c:v>62</c:v>
                </c:pt>
                <c:pt idx="22" formatCode="0.00">
                  <c:v>66</c:v>
                </c:pt>
                <c:pt idx="23" formatCode="0.00">
                  <c:v>71</c:v>
                </c:pt>
                <c:pt idx="24" formatCode="0.00">
                  <c:v>73</c:v>
                </c:pt>
                <c:pt idx="25" formatCode="0.000">
                  <c:v>75</c:v>
                </c:pt>
              </c:numCache>
            </c:numRef>
          </c:xVal>
          <c:yVal>
            <c:numRef>
              <c:f>'Silna-Shir khal'!$J$2180:$J$2205</c:f>
              <c:numCache>
                <c:formatCode>General</c:formatCode>
                <c:ptCount val="26"/>
                <c:pt idx="3" formatCode="0.00">
                  <c:v>1.9339999999999999</c:v>
                </c:pt>
                <c:pt idx="4" formatCode="0.00">
                  <c:v>1.9450000000000001</c:v>
                </c:pt>
                <c:pt idx="5" formatCode="0.00">
                  <c:v>1.9910000000000001</c:v>
                </c:pt>
                <c:pt idx="6" formatCode="0.00">
                  <c:v>1.135</c:v>
                </c:pt>
                <c:pt idx="7" formatCode="0.00">
                  <c:v>0.19400000000000001</c:v>
                </c:pt>
                <c:pt idx="8" formatCode="0.00">
                  <c:v>-0.30499999999999999</c:v>
                </c:pt>
                <c:pt idx="9" formatCode="0.00">
                  <c:v>-0.80900000000000005</c:v>
                </c:pt>
                <c:pt idx="10" formatCode="0.00">
                  <c:v>-1.0109999999999999</c:v>
                </c:pt>
                <c:pt idx="11" formatCode="0.00">
                  <c:v>-1</c:v>
                </c:pt>
                <c:pt idx="12" formatCode="0.00">
                  <c:v>-1.78</c:v>
                </c:pt>
                <c:pt idx="13" formatCode="0.00">
                  <c:v>-1.78</c:v>
                </c:pt>
                <c:pt idx="14" formatCode="0.00">
                  <c:v>-1.78</c:v>
                </c:pt>
                <c:pt idx="15" formatCode="0.00">
                  <c:v>-1</c:v>
                </c:pt>
                <c:pt idx="16" formatCode="0.00">
                  <c:v>-0.60599999999999998</c:v>
                </c:pt>
                <c:pt idx="17" formatCode="0.00">
                  <c:v>-1.2999999999999999E-2</c:v>
                </c:pt>
                <c:pt idx="18" formatCode="0.00">
                  <c:v>0.89400000000000002</c:v>
                </c:pt>
                <c:pt idx="19" formatCode="0.00">
                  <c:v>1.8140000000000001</c:v>
                </c:pt>
                <c:pt idx="20" formatCode="0.00">
                  <c:v>3.391</c:v>
                </c:pt>
                <c:pt idx="21" formatCode="0.00">
                  <c:v>4.5049999999999999</c:v>
                </c:pt>
                <c:pt idx="22" formatCode="0.00">
                  <c:v>4.5439999999999996</c:v>
                </c:pt>
                <c:pt idx="23" formatCode="0.00">
                  <c:v>4.4950000000000001</c:v>
                </c:pt>
                <c:pt idx="24" formatCode="0.00">
                  <c:v>3.395</c:v>
                </c:pt>
                <c:pt idx="25" formatCode="0.00">
                  <c:v>1.9950000000000001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21-45B5-8752-FA78B21D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34336"/>
        <c:axId val="280335872"/>
      </c:scatterChart>
      <c:valAx>
        <c:axId val="2803343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335872"/>
        <c:crosses val="autoZero"/>
        <c:crossBetween val="midCat"/>
      </c:valAx>
      <c:valAx>
        <c:axId val="28033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3343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khal'!$B$2214:$B$2239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30</c:v>
                </c:pt>
                <c:pt idx="10">
                  <c:v>34</c:v>
                </c:pt>
                <c:pt idx="11">
                  <c:v>37</c:v>
                </c:pt>
                <c:pt idx="12">
                  <c:v>40</c:v>
                </c:pt>
                <c:pt idx="13">
                  <c:v>45</c:v>
                </c:pt>
                <c:pt idx="14">
                  <c:v>47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62</c:v>
                </c:pt>
                <c:pt idx="21">
                  <c:v>67</c:v>
                </c:pt>
                <c:pt idx="22">
                  <c:v>70</c:v>
                </c:pt>
                <c:pt idx="23">
                  <c:v>74</c:v>
                </c:pt>
              </c:numCache>
            </c:numRef>
          </c:xVal>
          <c:yVal>
            <c:numRef>
              <c:f>'Silna-Shir khal'!$C$2214:$C$2239</c:f>
              <c:numCache>
                <c:formatCode>0.000</c:formatCode>
                <c:ptCount val="26"/>
                <c:pt idx="0">
                  <c:v>1.75</c:v>
                </c:pt>
                <c:pt idx="1">
                  <c:v>1.758</c:v>
                </c:pt>
                <c:pt idx="2">
                  <c:v>1.7629999999999999</c:v>
                </c:pt>
                <c:pt idx="3">
                  <c:v>0.95099999999999996</c:v>
                </c:pt>
                <c:pt idx="4">
                  <c:v>0.248</c:v>
                </c:pt>
                <c:pt idx="5">
                  <c:v>-0.44</c:v>
                </c:pt>
                <c:pt idx="6">
                  <c:v>-0.64100000000000001</c:v>
                </c:pt>
                <c:pt idx="7">
                  <c:v>-0.94099999999999995</c:v>
                </c:pt>
                <c:pt idx="8">
                  <c:v>-1.19</c:v>
                </c:pt>
                <c:pt idx="9">
                  <c:v>-1.3069999999999999</c:v>
                </c:pt>
                <c:pt idx="10">
                  <c:v>-1.345</c:v>
                </c:pt>
                <c:pt idx="11">
                  <c:v>-1.242</c:v>
                </c:pt>
                <c:pt idx="12">
                  <c:v>-1.0469999999999999</c:v>
                </c:pt>
                <c:pt idx="13">
                  <c:v>-0.99199999999999999</c:v>
                </c:pt>
                <c:pt idx="14">
                  <c:v>-0.54100000000000004</c:v>
                </c:pt>
                <c:pt idx="15">
                  <c:v>5.8999999999999997E-2</c:v>
                </c:pt>
                <c:pt idx="16">
                  <c:v>0.90900000000000003</c:v>
                </c:pt>
                <c:pt idx="17">
                  <c:v>1.9550000000000001</c:v>
                </c:pt>
                <c:pt idx="18">
                  <c:v>3.4510000000000001</c:v>
                </c:pt>
                <c:pt idx="19">
                  <c:v>4.6680000000000001</c:v>
                </c:pt>
                <c:pt idx="20">
                  <c:v>4.67</c:v>
                </c:pt>
                <c:pt idx="21">
                  <c:v>4.633</c:v>
                </c:pt>
                <c:pt idx="22">
                  <c:v>3.4590000000000001</c:v>
                </c:pt>
                <c:pt idx="23">
                  <c:v>1.4490000000000001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83-4C84-ACC9-DF5540F48C1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khal'!$I$2215:$I$2240</c:f>
              <c:numCache>
                <c:formatCode>General</c:formatCode>
                <c:ptCount val="26"/>
                <c:pt idx="2" formatCode="0.00">
                  <c:v>0</c:v>
                </c:pt>
                <c:pt idx="3" formatCode="0.00">
                  <c:v>5</c:v>
                </c:pt>
                <c:pt idx="4" formatCode="0.00">
                  <c:v>10</c:v>
                </c:pt>
                <c:pt idx="5" formatCode="0.00">
                  <c:v>12</c:v>
                </c:pt>
                <c:pt idx="6" formatCode="0.00">
                  <c:v>14</c:v>
                </c:pt>
                <c:pt idx="7" formatCode="0.00">
                  <c:v>17</c:v>
                </c:pt>
                <c:pt idx="8" formatCode="0.00">
                  <c:v>20</c:v>
                </c:pt>
                <c:pt idx="9" formatCode="0.00">
                  <c:v>23</c:v>
                </c:pt>
                <c:pt idx="10" formatCode="0.00">
                  <c:v>23.48</c:v>
                </c:pt>
                <c:pt idx="11" formatCode="0.00">
                  <c:v>25</c:v>
                </c:pt>
                <c:pt idx="12" formatCode="0.00">
                  <c:v>34</c:v>
                </c:pt>
                <c:pt idx="13" formatCode="0.00">
                  <c:v>43</c:v>
                </c:pt>
                <c:pt idx="14" formatCode="0.00">
                  <c:v>44.52</c:v>
                </c:pt>
                <c:pt idx="15" formatCode="0.00">
                  <c:v>45</c:v>
                </c:pt>
                <c:pt idx="16" formatCode="0.00">
                  <c:v>47</c:v>
                </c:pt>
                <c:pt idx="17" formatCode="0.00">
                  <c:v>50</c:v>
                </c:pt>
                <c:pt idx="18" formatCode="0.00">
                  <c:v>52</c:v>
                </c:pt>
                <c:pt idx="19" formatCode="0.00">
                  <c:v>54</c:v>
                </c:pt>
                <c:pt idx="20" formatCode="0.00">
                  <c:v>56</c:v>
                </c:pt>
                <c:pt idx="21" formatCode="0.00">
                  <c:v>58</c:v>
                </c:pt>
                <c:pt idx="22" formatCode="0.00">
                  <c:v>62</c:v>
                </c:pt>
                <c:pt idx="23" formatCode="0.00">
                  <c:v>67</c:v>
                </c:pt>
                <c:pt idx="24" formatCode="0.000">
                  <c:v>70</c:v>
                </c:pt>
                <c:pt idx="25" formatCode="0.000">
                  <c:v>74</c:v>
                </c:pt>
              </c:numCache>
            </c:numRef>
          </c:xVal>
          <c:yVal>
            <c:numRef>
              <c:f>'Silna-Shir khal'!$J$2215:$J$2240</c:f>
              <c:numCache>
                <c:formatCode>General</c:formatCode>
                <c:ptCount val="26"/>
                <c:pt idx="2" formatCode="0.00">
                  <c:v>1.75</c:v>
                </c:pt>
                <c:pt idx="3" formatCode="0.00">
                  <c:v>1.758</c:v>
                </c:pt>
                <c:pt idx="4" formatCode="0.00">
                  <c:v>1.7629999999999999</c:v>
                </c:pt>
                <c:pt idx="5" formatCode="0.00">
                  <c:v>0.95099999999999996</c:v>
                </c:pt>
                <c:pt idx="6" formatCode="0.00">
                  <c:v>0.248</c:v>
                </c:pt>
                <c:pt idx="7" formatCode="0.00">
                  <c:v>-0.44</c:v>
                </c:pt>
                <c:pt idx="8" formatCode="0.00">
                  <c:v>-0.64100000000000001</c:v>
                </c:pt>
                <c:pt idx="9" formatCode="0.00">
                  <c:v>-0.94099999999999995</c:v>
                </c:pt>
                <c:pt idx="10" formatCode="0.00">
                  <c:v>-1</c:v>
                </c:pt>
                <c:pt idx="11" formatCode="0.00">
                  <c:v>-1.76</c:v>
                </c:pt>
                <c:pt idx="12" formatCode="0.00">
                  <c:v>-1.76</c:v>
                </c:pt>
                <c:pt idx="13" formatCode="0.00">
                  <c:v>-1.76</c:v>
                </c:pt>
                <c:pt idx="14" formatCode="0.00">
                  <c:v>-1</c:v>
                </c:pt>
                <c:pt idx="15" formatCode="0.00">
                  <c:v>-0.99199999999999999</c:v>
                </c:pt>
                <c:pt idx="16" formatCode="0.00">
                  <c:v>-0.54100000000000004</c:v>
                </c:pt>
                <c:pt idx="17" formatCode="0.00">
                  <c:v>5.8999999999999997E-2</c:v>
                </c:pt>
                <c:pt idx="18" formatCode="0.00">
                  <c:v>0.90900000000000003</c:v>
                </c:pt>
                <c:pt idx="19" formatCode="0.00">
                  <c:v>1.9550000000000001</c:v>
                </c:pt>
                <c:pt idx="20" formatCode="0.00">
                  <c:v>3.4510000000000001</c:v>
                </c:pt>
                <c:pt idx="21" formatCode="0.00">
                  <c:v>4.6680000000000001</c:v>
                </c:pt>
                <c:pt idx="22" formatCode="0.00">
                  <c:v>4.67</c:v>
                </c:pt>
                <c:pt idx="23" formatCode="0.00">
                  <c:v>4.633</c:v>
                </c:pt>
                <c:pt idx="24" formatCode="0.00">
                  <c:v>3.4590000000000001</c:v>
                </c:pt>
                <c:pt idx="25" formatCode="0.00">
                  <c:v>1.4490000000000001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83-4C84-ACC9-DF5540F48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57120"/>
        <c:axId val="280358912"/>
      </c:scatterChart>
      <c:valAx>
        <c:axId val="2803571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358912"/>
        <c:crosses val="autoZero"/>
        <c:crossBetween val="midCat"/>
      </c:valAx>
      <c:valAx>
        <c:axId val="280358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357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khal'!$B$2248:$B$2273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62</c:v>
                </c:pt>
                <c:pt idx="21">
                  <c:v>66</c:v>
                </c:pt>
                <c:pt idx="22">
                  <c:v>71</c:v>
                </c:pt>
                <c:pt idx="23">
                  <c:v>74</c:v>
                </c:pt>
                <c:pt idx="24">
                  <c:v>79</c:v>
                </c:pt>
              </c:numCache>
            </c:numRef>
          </c:xVal>
          <c:yVal>
            <c:numRef>
              <c:f>'Silna-Shir khal'!$C$2248:$C$2273</c:f>
              <c:numCache>
                <c:formatCode>0.000</c:formatCode>
                <c:ptCount val="26"/>
                <c:pt idx="0">
                  <c:v>1.673</c:v>
                </c:pt>
                <c:pt idx="1">
                  <c:v>1.6679999999999999</c:v>
                </c:pt>
                <c:pt idx="2">
                  <c:v>1.659</c:v>
                </c:pt>
                <c:pt idx="3">
                  <c:v>0.45800000000000002</c:v>
                </c:pt>
                <c:pt idx="4">
                  <c:v>-0.54900000000000004</c:v>
                </c:pt>
                <c:pt idx="5">
                  <c:v>-0.74199999999999999</c:v>
                </c:pt>
                <c:pt idx="6">
                  <c:v>-0.84099999999999997</c:v>
                </c:pt>
                <c:pt idx="7">
                  <c:v>-0.93700000000000006</c:v>
                </c:pt>
                <c:pt idx="8">
                  <c:v>-0.99</c:v>
                </c:pt>
                <c:pt idx="9">
                  <c:v>-1.105</c:v>
                </c:pt>
                <c:pt idx="10">
                  <c:v>-1.19</c:v>
                </c:pt>
                <c:pt idx="11">
                  <c:v>-1.242</c:v>
                </c:pt>
                <c:pt idx="12">
                  <c:v>-1.232</c:v>
                </c:pt>
                <c:pt idx="13">
                  <c:v>-1.1220000000000001</c:v>
                </c:pt>
                <c:pt idx="14">
                  <c:v>-0.94099999999999995</c:v>
                </c:pt>
                <c:pt idx="15">
                  <c:v>-0.64500000000000002</c:v>
                </c:pt>
                <c:pt idx="16">
                  <c:v>-0.39200000000000002</c:v>
                </c:pt>
                <c:pt idx="17">
                  <c:v>0.25800000000000001</c:v>
                </c:pt>
                <c:pt idx="18">
                  <c:v>1.9550000000000001</c:v>
                </c:pt>
                <c:pt idx="19">
                  <c:v>3.4510000000000001</c:v>
                </c:pt>
                <c:pt idx="20">
                  <c:v>4.6989999999999998</c:v>
                </c:pt>
                <c:pt idx="21">
                  <c:v>4.7679999999999998</c:v>
                </c:pt>
                <c:pt idx="22">
                  <c:v>4.7089999999999996</c:v>
                </c:pt>
                <c:pt idx="23">
                  <c:v>3.4590000000000001</c:v>
                </c:pt>
                <c:pt idx="24">
                  <c:v>1.958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DF-4FD6-BB1E-C27DAC77A18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khal'!$I$2250:$I$2275</c:f>
              <c:numCache>
                <c:formatCode>0.00</c:formatCode>
                <c:ptCount val="26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23.52</c:v>
                </c:pt>
                <c:pt idx="10">
                  <c:v>25</c:v>
                </c:pt>
                <c:pt idx="11">
                  <c:v>34</c:v>
                </c:pt>
                <c:pt idx="12">
                  <c:v>43</c:v>
                </c:pt>
                <c:pt idx="13">
                  <c:v>44.48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62</c:v>
                </c:pt>
                <c:pt idx="21">
                  <c:v>66</c:v>
                </c:pt>
                <c:pt idx="22">
                  <c:v>71</c:v>
                </c:pt>
                <c:pt idx="23" formatCode="0.000">
                  <c:v>74</c:v>
                </c:pt>
                <c:pt idx="24" formatCode="0.000">
                  <c:v>79</c:v>
                </c:pt>
              </c:numCache>
            </c:numRef>
          </c:xVal>
          <c:yVal>
            <c:numRef>
              <c:f>'Silna-Shir khal'!$J$2250:$J$2275</c:f>
              <c:numCache>
                <c:formatCode>0.00</c:formatCode>
                <c:ptCount val="26"/>
                <c:pt idx="1">
                  <c:v>1.673</c:v>
                </c:pt>
                <c:pt idx="2">
                  <c:v>1.6679999999999999</c:v>
                </c:pt>
                <c:pt idx="3">
                  <c:v>1.659</c:v>
                </c:pt>
                <c:pt idx="4">
                  <c:v>0.45800000000000002</c:v>
                </c:pt>
                <c:pt idx="5">
                  <c:v>-0.54900000000000004</c:v>
                </c:pt>
                <c:pt idx="6">
                  <c:v>-0.74199999999999999</c:v>
                </c:pt>
                <c:pt idx="7">
                  <c:v>-0.84099999999999997</c:v>
                </c:pt>
                <c:pt idx="8">
                  <c:v>-0.93700000000000006</c:v>
                </c:pt>
                <c:pt idx="9">
                  <c:v>-1</c:v>
                </c:pt>
                <c:pt idx="10">
                  <c:v>-1.74</c:v>
                </c:pt>
                <c:pt idx="11">
                  <c:v>-1.74</c:v>
                </c:pt>
                <c:pt idx="12">
                  <c:v>-1.74</c:v>
                </c:pt>
                <c:pt idx="13">
                  <c:v>-1</c:v>
                </c:pt>
                <c:pt idx="14">
                  <c:v>-0.94099999999999995</c:v>
                </c:pt>
                <c:pt idx="15">
                  <c:v>-0.64500000000000002</c:v>
                </c:pt>
                <c:pt idx="16">
                  <c:v>-0.39200000000000002</c:v>
                </c:pt>
                <c:pt idx="17">
                  <c:v>0.25800000000000001</c:v>
                </c:pt>
                <c:pt idx="18">
                  <c:v>1.9550000000000001</c:v>
                </c:pt>
                <c:pt idx="19">
                  <c:v>3.4510000000000001</c:v>
                </c:pt>
                <c:pt idx="20">
                  <c:v>4.6989999999999998</c:v>
                </c:pt>
                <c:pt idx="21">
                  <c:v>4.7679999999999998</c:v>
                </c:pt>
                <c:pt idx="22">
                  <c:v>4.7089999999999996</c:v>
                </c:pt>
                <c:pt idx="23">
                  <c:v>3.4590000000000001</c:v>
                </c:pt>
                <c:pt idx="24">
                  <c:v>1.958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DF-4FD6-BB1E-C27DAC77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00640"/>
        <c:axId val="280402176"/>
      </c:scatterChart>
      <c:valAx>
        <c:axId val="280400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402176"/>
        <c:crosses val="autoZero"/>
        <c:crossBetween val="midCat"/>
      </c:valAx>
      <c:valAx>
        <c:axId val="28040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400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khal'!$B$2281:$B$2306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41</c:v>
                </c:pt>
                <c:pt idx="16">
                  <c:v>44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58</c:v>
                </c:pt>
                <c:pt idx="22">
                  <c:v>63</c:v>
                </c:pt>
                <c:pt idx="23">
                  <c:v>65</c:v>
                </c:pt>
                <c:pt idx="24">
                  <c:v>67</c:v>
                </c:pt>
              </c:numCache>
            </c:numRef>
          </c:xVal>
          <c:yVal>
            <c:numRef>
              <c:f>'Silna-Shir khal'!$C$2281:$C$2306</c:f>
              <c:numCache>
                <c:formatCode>0.000</c:formatCode>
                <c:ptCount val="26"/>
                <c:pt idx="0">
                  <c:v>-0.97399999999999998</c:v>
                </c:pt>
                <c:pt idx="1">
                  <c:v>-0.67300000000000004</c:v>
                </c:pt>
                <c:pt idx="2">
                  <c:v>0.52700000000000002</c:v>
                </c:pt>
                <c:pt idx="3">
                  <c:v>1.218</c:v>
                </c:pt>
                <c:pt idx="4">
                  <c:v>1.2270000000000001</c:v>
                </c:pt>
                <c:pt idx="5">
                  <c:v>0.52600000000000002</c:v>
                </c:pt>
                <c:pt idx="6">
                  <c:v>-0.873</c:v>
                </c:pt>
                <c:pt idx="7">
                  <c:v>-1.4730000000000001</c:v>
                </c:pt>
                <c:pt idx="8">
                  <c:v>-1.9810000000000001</c:v>
                </c:pt>
                <c:pt idx="9">
                  <c:v>-2.173</c:v>
                </c:pt>
                <c:pt idx="10">
                  <c:v>-2.3660000000000001</c:v>
                </c:pt>
                <c:pt idx="11">
                  <c:v>-2.4329999999999998</c:v>
                </c:pt>
                <c:pt idx="12">
                  <c:v>-2.4740000000000002</c:v>
                </c:pt>
                <c:pt idx="13">
                  <c:v>-2.4630000000000001</c:v>
                </c:pt>
                <c:pt idx="14">
                  <c:v>-2.3730000000000002</c:v>
                </c:pt>
                <c:pt idx="15">
                  <c:v>-1.1739999999999999</c:v>
                </c:pt>
                <c:pt idx="16">
                  <c:v>2.5999999999999999E-2</c:v>
                </c:pt>
                <c:pt idx="17">
                  <c:v>1.226</c:v>
                </c:pt>
                <c:pt idx="18">
                  <c:v>2.5230000000000001</c:v>
                </c:pt>
                <c:pt idx="19">
                  <c:v>4.0259999999999998</c:v>
                </c:pt>
                <c:pt idx="20">
                  <c:v>4.8259999999999996</c:v>
                </c:pt>
                <c:pt idx="21">
                  <c:v>4.8369999999999997</c:v>
                </c:pt>
                <c:pt idx="22">
                  <c:v>4.7770000000000001</c:v>
                </c:pt>
                <c:pt idx="23">
                  <c:v>3.0259999999999998</c:v>
                </c:pt>
                <c:pt idx="24">
                  <c:v>2.9769999999999999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44-4A87-BD4B-167CEAB9DC0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khal'!$I$2282:$I$2307</c:f>
              <c:numCache>
                <c:formatCode>General</c:formatCode>
                <c:ptCount val="26"/>
                <c:pt idx="2" formatCode="0.00">
                  <c:v>0</c:v>
                </c:pt>
                <c:pt idx="3" formatCode="0.00">
                  <c:v>5</c:v>
                </c:pt>
                <c:pt idx="4" formatCode="0.00">
                  <c:v>10</c:v>
                </c:pt>
                <c:pt idx="5" formatCode="0.00">
                  <c:v>12</c:v>
                </c:pt>
                <c:pt idx="6" formatCode="0.00">
                  <c:v>14</c:v>
                </c:pt>
                <c:pt idx="7" formatCode="0.00">
                  <c:v>17</c:v>
                </c:pt>
                <c:pt idx="8" formatCode="0.00">
                  <c:v>20</c:v>
                </c:pt>
                <c:pt idx="9" formatCode="0.00">
                  <c:v>23</c:v>
                </c:pt>
                <c:pt idx="10" formatCode="0.00">
                  <c:v>17.559999999999999</c:v>
                </c:pt>
                <c:pt idx="11" formatCode="0.00">
                  <c:v>19</c:v>
                </c:pt>
                <c:pt idx="12" formatCode="0.00">
                  <c:v>28</c:v>
                </c:pt>
                <c:pt idx="13" formatCode="0.00">
                  <c:v>37</c:v>
                </c:pt>
                <c:pt idx="14" formatCode="0.00">
                  <c:v>38.44</c:v>
                </c:pt>
                <c:pt idx="15" formatCode="0.00">
                  <c:v>45</c:v>
                </c:pt>
                <c:pt idx="16" formatCode="0.00">
                  <c:v>48</c:v>
                </c:pt>
                <c:pt idx="17" formatCode="0.00">
                  <c:v>51</c:v>
                </c:pt>
                <c:pt idx="18" formatCode="0.00">
                  <c:v>54</c:v>
                </c:pt>
                <c:pt idx="19" formatCode="0.00">
                  <c:v>57</c:v>
                </c:pt>
                <c:pt idx="20" formatCode="0.00">
                  <c:v>60</c:v>
                </c:pt>
                <c:pt idx="21" formatCode="0.00">
                  <c:v>62</c:v>
                </c:pt>
                <c:pt idx="22" formatCode="0.00">
                  <c:v>66</c:v>
                </c:pt>
                <c:pt idx="23" formatCode="0.00">
                  <c:v>71</c:v>
                </c:pt>
                <c:pt idx="24" formatCode="0.000">
                  <c:v>74</c:v>
                </c:pt>
                <c:pt idx="25" formatCode="0.000">
                  <c:v>79</c:v>
                </c:pt>
              </c:numCache>
            </c:numRef>
          </c:xVal>
          <c:yVal>
            <c:numRef>
              <c:f>'Silna-Shir khal'!$J$2282:$J$2307</c:f>
              <c:numCache>
                <c:formatCode>General</c:formatCode>
                <c:ptCount val="26"/>
                <c:pt idx="2" formatCode="0.00">
                  <c:v>1.673</c:v>
                </c:pt>
                <c:pt idx="3" formatCode="0.00">
                  <c:v>1.6679999999999999</c:v>
                </c:pt>
                <c:pt idx="4" formatCode="0.00">
                  <c:v>1.659</c:v>
                </c:pt>
                <c:pt idx="5" formatCode="0.00">
                  <c:v>0.45800000000000002</c:v>
                </c:pt>
                <c:pt idx="6" formatCode="0.00">
                  <c:v>-0.54900000000000004</c:v>
                </c:pt>
                <c:pt idx="7" formatCode="0.00">
                  <c:v>-0.74199999999999999</c:v>
                </c:pt>
                <c:pt idx="8" formatCode="0.00">
                  <c:v>-0.84099999999999997</c:v>
                </c:pt>
                <c:pt idx="9" formatCode="0.00">
                  <c:v>-0.93700000000000006</c:v>
                </c:pt>
                <c:pt idx="10" formatCode="0.00">
                  <c:v>-1</c:v>
                </c:pt>
                <c:pt idx="11" formatCode="0.00">
                  <c:v>-1.72</c:v>
                </c:pt>
                <c:pt idx="12" formatCode="0.00">
                  <c:v>-1.72</c:v>
                </c:pt>
                <c:pt idx="13" formatCode="0.00">
                  <c:v>-1.72</c:v>
                </c:pt>
                <c:pt idx="14" formatCode="0.00">
                  <c:v>-1</c:v>
                </c:pt>
                <c:pt idx="15" formatCode="0.00">
                  <c:v>-0.94099999999999995</c:v>
                </c:pt>
                <c:pt idx="16" formatCode="0.00">
                  <c:v>-0.64500000000000002</c:v>
                </c:pt>
                <c:pt idx="17" formatCode="0.00">
                  <c:v>-0.39200000000000002</c:v>
                </c:pt>
                <c:pt idx="18" formatCode="0.00">
                  <c:v>0.25800000000000001</c:v>
                </c:pt>
                <c:pt idx="19" formatCode="0.00">
                  <c:v>1.9550000000000001</c:v>
                </c:pt>
                <c:pt idx="20" formatCode="0.00">
                  <c:v>3.4510000000000001</c:v>
                </c:pt>
                <c:pt idx="21" formatCode="0.00">
                  <c:v>4.6989999999999998</c:v>
                </c:pt>
                <c:pt idx="22" formatCode="0.00">
                  <c:v>4.7679999999999998</c:v>
                </c:pt>
                <c:pt idx="23" formatCode="0.00">
                  <c:v>4.7089999999999996</c:v>
                </c:pt>
                <c:pt idx="24" formatCode="0.00">
                  <c:v>3.4590000000000001</c:v>
                </c:pt>
                <c:pt idx="25" formatCode="0.00">
                  <c:v>1.958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44-4A87-BD4B-167CEAB9D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39808"/>
        <c:axId val="280441600"/>
      </c:scatterChart>
      <c:valAx>
        <c:axId val="2804398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441600"/>
        <c:crosses val="autoZero"/>
        <c:crossBetween val="midCat"/>
      </c:valAx>
      <c:valAx>
        <c:axId val="28044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4398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khal'!$B$2314:$B$2339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64</c:v>
                </c:pt>
                <c:pt idx="21">
                  <c:v>66</c:v>
                </c:pt>
                <c:pt idx="22">
                  <c:v>67</c:v>
                </c:pt>
                <c:pt idx="23">
                  <c:v>72</c:v>
                </c:pt>
                <c:pt idx="24">
                  <c:v>76</c:v>
                </c:pt>
              </c:numCache>
            </c:numRef>
          </c:xVal>
          <c:yVal>
            <c:numRef>
              <c:f>'Silna-Shir khal'!$C$2314:$C$2339</c:f>
              <c:numCache>
                <c:formatCode>0.000</c:formatCode>
                <c:ptCount val="26"/>
                <c:pt idx="0">
                  <c:v>0.56399999999999995</c:v>
                </c:pt>
                <c:pt idx="1">
                  <c:v>1.329</c:v>
                </c:pt>
                <c:pt idx="2">
                  <c:v>2.367</c:v>
                </c:pt>
                <c:pt idx="3">
                  <c:v>2.859</c:v>
                </c:pt>
                <c:pt idx="4">
                  <c:v>2.867</c:v>
                </c:pt>
                <c:pt idx="5">
                  <c:v>1.8680000000000001</c:v>
                </c:pt>
                <c:pt idx="6">
                  <c:v>1.3640000000000001</c:v>
                </c:pt>
                <c:pt idx="7">
                  <c:v>0.36499999999999999</c:v>
                </c:pt>
                <c:pt idx="8">
                  <c:v>-0.23300000000000001</c:v>
                </c:pt>
                <c:pt idx="9">
                  <c:v>-0.93200000000000005</c:v>
                </c:pt>
                <c:pt idx="10">
                  <c:v>-1.5620000000000001</c:v>
                </c:pt>
                <c:pt idx="11">
                  <c:v>-1.3919999999999999</c:v>
                </c:pt>
                <c:pt idx="12">
                  <c:v>-1.4319999999999999</c:v>
                </c:pt>
                <c:pt idx="13">
                  <c:v>-1.3420000000000001</c:v>
                </c:pt>
                <c:pt idx="14">
                  <c:v>-1.133</c:v>
                </c:pt>
                <c:pt idx="15">
                  <c:v>0.22900000000000001</c:v>
                </c:pt>
                <c:pt idx="16">
                  <c:v>0.66900000000000004</c:v>
                </c:pt>
                <c:pt idx="17">
                  <c:v>1.6679999999999999</c:v>
                </c:pt>
                <c:pt idx="18">
                  <c:v>3.3639999999999999</c:v>
                </c:pt>
                <c:pt idx="19">
                  <c:v>5.3769999999999998</c:v>
                </c:pt>
                <c:pt idx="20">
                  <c:v>5.3869999999999996</c:v>
                </c:pt>
                <c:pt idx="21">
                  <c:v>6.367</c:v>
                </c:pt>
                <c:pt idx="22">
                  <c:v>7.2590000000000003</c:v>
                </c:pt>
                <c:pt idx="23">
                  <c:v>7.2779999999999996</c:v>
                </c:pt>
                <c:pt idx="24">
                  <c:v>7.1680000000000001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81-407C-A6B4-D1C8D8CCA4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khal'!$I$2315:$I$2340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 formatCode="0.00">
                  <c:v>6</c:v>
                </c:pt>
                <c:pt idx="3" formatCode="0.00">
                  <c:v>8</c:v>
                </c:pt>
                <c:pt idx="4" formatCode="0.00">
                  <c:v>10</c:v>
                </c:pt>
                <c:pt idx="5" formatCode="0.00">
                  <c:v>12</c:v>
                </c:pt>
                <c:pt idx="6" formatCode="0.00">
                  <c:v>14</c:v>
                </c:pt>
                <c:pt idx="7" formatCode="0.00">
                  <c:v>17</c:v>
                </c:pt>
                <c:pt idx="8" formatCode="0.00">
                  <c:v>20</c:v>
                </c:pt>
                <c:pt idx="9" formatCode="0.00">
                  <c:v>23</c:v>
                </c:pt>
                <c:pt idx="10" formatCode="0.00">
                  <c:v>25.72</c:v>
                </c:pt>
                <c:pt idx="11" formatCode="0.00">
                  <c:v>26</c:v>
                </c:pt>
                <c:pt idx="12" formatCode="0.00">
                  <c:v>35</c:v>
                </c:pt>
                <c:pt idx="13" formatCode="0.00">
                  <c:v>44</c:v>
                </c:pt>
                <c:pt idx="14" formatCode="0.00">
                  <c:v>45.4</c:v>
                </c:pt>
                <c:pt idx="15" formatCode="0.00">
                  <c:v>50</c:v>
                </c:pt>
                <c:pt idx="16" formatCode="0.00">
                  <c:v>55</c:v>
                </c:pt>
                <c:pt idx="17" formatCode="0.00">
                  <c:v>56</c:v>
                </c:pt>
                <c:pt idx="18" formatCode="0.00">
                  <c:v>58</c:v>
                </c:pt>
                <c:pt idx="19" formatCode="0.00">
                  <c:v>60</c:v>
                </c:pt>
                <c:pt idx="20" formatCode="0.00">
                  <c:v>64</c:v>
                </c:pt>
                <c:pt idx="21" formatCode="0.00">
                  <c:v>66</c:v>
                </c:pt>
                <c:pt idx="22" formatCode="0.00">
                  <c:v>67</c:v>
                </c:pt>
                <c:pt idx="23" formatCode="0.00">
                  <c:v>72</c:v>
                </c:pt>
                <c:pt idx="24" formatCode="0.000">
                  <c:v>76</c:v>
                </c:pt>
              </c:numCache>
            </c:numRef>
          </c:xVal>
          <c:yVal>
            <c:numRef>
              <c:f>'Silna-Shir khal'!$J$2315:$J$2340</c:f>
              <c:numCache>
                <c:formatCode>General</c:formatCode>
                <c:ptCount val="26"/>
                <c:pt idx="0">
                  <c:v>0.56399999999999995</c:v>
                </c:pt>
                <c:pt idx="1">
                  <c:v>1.329</c:v>
                </c:pt>
                <c:pt idx="2" formatCode="0.00">
                  <c:v>2.367</c:v>
                </c:pt>
                <c:pt idx="3" formatCode="0.00">
                  <c:v>2.859</c:v>
                </c:pt>
                <c:pt idx="4" formatCode="0.00">
                  <c:v>2.867</c:v>
                </c:pt>
                <c:pt idx="5" formatCode="0.00">
                  <c:v>1.8680000000000001</c:v>
                </c:pt>
                <c:pt idx="6" formatCode="0.00">
                  <c:v>1.3640000000000001</c:v>
                </c:pt>
                <c:pt idx="7" formatCode="0.00">
                  <c:v>0.36499999999999999</c:v>
                </c:pt>
                <c:pt idx="8" formatCode="0.00">
                  <c:v>-0.23300000000000001</c:v>
                </c:pt>
                <c:pt idx="9" formatCode="0.00">
                  <c:v>-0.93200000000000005</c:v>
                </c:pt>
                <c:pt idx="10" formatCode="0.00">
                  <c:v>-1.56</c:v>
                </c:pt>
                <c:pt idx="11" formatCode="0.00">
                  <c:v>-1.7</c:v>
                </c:pt>
                <c:pt idx="12" formatCode="0.00">
                  <c:v>-1.7</c:v>
                </c:pt>
                <c:pt idx="13" formatCode="0.00">
                  <c:v>-1.7</c:v>
                </c:pt>
                <c:pt idx="14" formatCode="0.00">
                  <c:v>-1</c:v>
                </c:pt>
                <c:pt idx="15" formatCode="0.00">
                  <c:v>0.22900000000000001</c:v>
                </c:pt>
                <c:pt idx="16" formatCode="0.00">
                  <c:v>0.66900000000000004</c:v>
                </c:pt>
                <c:pt idx="17" formatCode="0.00">
                  <c:v>1.6679999999999999</c:v>
                </c:pt>
                <c:pt idx="18" formatCode="0.00">
                  <c:v>3.3639999999999999</c:v>
                </c:pt>
                <c:pt idx="19" formatCode="0.00">
                  <c:v>5.3769999999999998</c:v>
                </c:pt>
                <c:pt idx="20" formatCode="0.00">
                  <c:v>5.3869999999999996</c:v>
                </c:pt>
                <c:pt idx="21" formatCode="0.00">
                  <c:v>6.367</c:v>
                </c:pt>
                <c:pt idx="22" formatCode="0.00">
                  <c:v>7.2590000000000003</c:v>
                </c:pt>
                <c:pt idx="23" formatCode="0.00">
                  <c:v>7.2779999999999996</c:v>
                </c:pt>
                <c:pt idx="24" formatCode="0.00">
                  <c:v>7.1680000000000001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81-407C-A6B4-D1C8D8CC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9232"/>
        <c:axId val="280480768"/>
      </c:scatterChart>
      <c:valAx>
        <c:axId val="2804792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480768"/>
        <c:crosses val="autoZero"/>
        <c:crossBetween val="midCat"/>
      </c:valAx>
      <c:valAx>
        <c:axId val="28048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4792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khal'!$B$95:$B$116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'Silna-Shir khal'!$C$95:$C$116</c:f>
              <c:numCache>
                <c:formatCode>0.000</c:formatCode>
                <c:ptCount val="22"/>
                <c:pt idx="0">
                  <c:v>1.27</c:v>
                </c:pt>
                <c:pt idx="1">
                  <c:v>1.2829999999999999</c:v>
                </c:pt>
                <c:pt idx="2">
                  <c:v>1.29</c:v>
                </c:pt>
                <c:pt idx="3">
                  <c:v>0.56799999999999995</c:v>
                </c:pt>
                <c:pt idx="4">
                  <c:v>0.28699999999999998</c:v>
                </c:pt>
                <c:pt idx="5">
                  <c:v>-0.01</c:v>
                </c:pt>
                <c:pt idx="6">
                  <c:v>-0.124</c:v>
                </c:pt>
                <c:pt idx="7">
                  <c:v>-1.7999999999999999E-2</c:v>
                </c:pt>
                <c:pt idx="8">
                  <c:v>0.25900000000000001</c:v>
                </c:pt>
                <c:pt idx="9">
                  <c:v>0.68600000000000005</c:v>
                </c:pt>
                <c:pt idx="10">
                  <c:v>1.202</c:v>
                </c:pt>
                <c:pt idx="11">
                  <c:v>1.198</c:v>
                </c:pt>
                <c:pt idx="12">
                  <c:v>1.1859999999999999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khal'!$I$95:$I$116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13.435</c:v>
                </c:pt>
                <c:pt idx="10">
                  <c:v>14.935</c:v>
                </c:pt>
                <c:pt idx="11">
                  <c:v>16.435000000000002</c:v>
                </c:pt>
                <c:pt idx="12">
                  <c:v>19.738000000000003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'Silna-Shir khal'!$J$95:$J$116</c:f>
              <c:numCache>
                <c:formatCode>0.00</c:formatCode>
                <c:ptCount val="22"/>
                <c:pt idx="6" formatCode="0.000">
                  <c:v>1.27</c:v>
                </c:pt>
                <c:pt idx="7" formatCode="0.000">
                  <c:v>1.2829999999999999</c:v>
                </c:pt>
                <c:pt idx="8" formatCode="0.000">
                  <c:v>1.29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1.202</c:v>
                </c:pt>
                <c:pt idx="13" formatCode="0.000">
                  <c:v>1.198</c:v>
                </c:pt>
                <c:pt idx="14" formatCode="0.000">
                  <c:v>1.1859999999999999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38144"/>
        <c:axId val="264848128"/>
      </c:scatterChart>
      <c:valAx>
        <c:axId val="2648381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848128"/>
        <c:crosses val="autoZero"/>
        <c:crossBetween val="midCat"/>
      </c:valAx>
      <c:valAx>
        <c:axId val="26484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8381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khal'!$B$2348:$B$2373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66</c:v>
                </c:pt>
                <c:pt idx="22">
                  <c:v>65</c:v>
                </c:pt>
                <c:pt idx="23">
                  <c:v>68</c:v>
                </c:pt>
                <c:pt idx="24">
                  <c:v>71</c:v>
                </c:pt>
              </c:numCache>
            </c:numRef>
          </c:xVal>
          <c:yVal>
            <c:numRef>
              <c:f>'Silna-Shir khal'!$C$2348:$C$2373</c:f>
              <c:numCache>
                <c:formatCode>0.000</c:formatCode>
                <c:ptCount val="26"/>
                <c:pt idx="0">
                  <c:v>1.655</c:v>
                </c:pt>
                <c:pt idx="1">
                  <c:v>1.5649999999999999</c:v>
                </c:pt>
                <c:pt idx="2">
                  <c:v>1.476</c:v>
                </c:pt>
                <c:pt idx="3">
                  <c:v>0.96499999999999997</c:v>
                </c:pt>
                <c:pt idx="4">
                  <c:v>5.8000000000000003E-2</c:v>
                </c:pt>
                <c:pt idx="5">
                  <c:v>-0.58499999999999996</c:v>
                </c:pt>
                <c:pt idx="6">
                  <c:v>-0.39400000000000002</c:v>
                </c:pt>
                <c:pt idx="7">
                  <c:v>-1.042</c:v>
                </c:pt>
                <c:pt idx="8">
                  <c:v>-1.1100000000000001</c:v>
                </c:pt>
                <c:pt idx="9">
                  <c:v>-1.145</c:v>
                </c:pt>
                <c:pt idx="10">
                  <c:v>-1.284</c:v>
                </c:pt>
                <c:pt idx="11">
                  <c:v>-1.3149999999999999</c:v>
                </c:pt>
                <c:pt idx="12">
                  <c:v>-1.238</c:v>
                </c:pt>
                <c:pt idx="13">
                  <c:v>-1.143</c:v>
                </c:pt>
                <c:pt idx="14">
                  <c:v>-1.0149999999999999</c:v>
                </c:pt>
                <c:pt idx="15">
                  <c:v>1.6E-2</c:v>
                </c:pt>
                <c:pt idx="16">
                  <c:v>0.96399999999999997</c:v>
                </c:pt>
                <c:pt idx="17">
                  <c:v>1.4570000000000001</c:v>
                </c:pt>
                <c:pt idx="18">
                  <c:v>2.46</c:v>
                </c:pt>
                <c:pt idx="19">
                  <c:v>3.4670000000000001</c:v>
                </c:pt>
                <c:pt idx="20">
                  <c:v>4.7850000000000001</c:v>
                </c:pt>
                <c:pt idx="21">
                  <c:v>4.8070000000000004</c:v>
                </c:pt>
                <c:pt idx="22">
                  <c:v>4.7610000000000001</c:v>
                </c:pt>
                <c:pt idx="23">
                  <c:v>3.4660000000000002</c:v>
                </c:pt>
                <c:pt idx="24">
                  <c:v>1.5649999999999999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9D-4735-8DBC-B4C600E28BD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khal'!$I$2348:$I$2373</c:f>
              <c:numCache>
                <c:formatCode>General</c:formatCode>
                <c:ptCount val="26"/>
                <c:pt idx="3" formatCode="0.00">
                  <c:v>0</c:v>
                </c:pt>
                <c:pt idx="4" formatCode="0.00">
                  <c:v>5</c:v>
                </c:pt>
                <c:pt idx="5" formatCode="0.00">
                  <c:v>10</c:v>
                </c:pt>
                <c:pt idx="6" formatCode="0.00">
                  <c:v>12</c:v>
                </c:pt>
                <c:pt idx="7" formatCode="0.00">
                  <c:v>14</c:v>
                </c:pt>
                <c:pt idx="8" formatCode="0.00">
                  <c:v>17</c:v>
                </c:pt>
                <c:pt idx="9" formatCode="0.00">
                  <c:v>20</c:v>
                </c:pt>
                <c:pt idx="10" formatCode="0.00">
                  <c:v>23</c:v>
                </c:pt>
                <c:pt idx="11" formatCode="0.00">
                  <c:v>24.64</c:v>
                </c:pt>
                <c:pt idx="12" formatCode="0.00">
                  <c:v>26</c:v>
                </c:pt>
                <c:pt idx="13" formatCode="0.00">
                  <c:v>35</c:v>
                </c:pt>
                <c:pt idx="14" formatCode="0.00">
                  <c:v>44</c:v>
                </c:pt>
                <c:pt idx="15" formatCode="0.00">
                  <c:v>45.36</c:v>
                </c:pt>
                <c:pt idx="16" formatCode="0.00">
                  <c:v>46</c:v>
                </c:pt>
                <c:pt idx="17" formatCode="0.00">
                  <c:v>49</c:v>
                </c:pt>
                <c:pt idx="18" formatCode="0.00">
                  <c:v>52</c:v>
                </c:pt>
                <c:pt idx="19" formatCode="0.00">
                  <c:v>55</c:v>
                </c:pt>
                <c:pt idx="20" formatCode="0.00">
                  <c:v>58</c:v>
                </c:pt>
                <c:pt idx="21" formatCode="0.00">
                  <c:v>60</c:v>
                </c:pt>
                <c:pt idx="22" formatCode="0.00">
                  <c:v>62</c:v>
                </c:pt>
                <c:pt idx="23" formatCode="0.00">
                  <c:v>66</c:v>
                </c:pt>
                <c:pt idx="24" formatCode="0.00">
                  <c:v>65</c:v>
                </c:pt>
                <c:pt idx="25" formatCode="0.000">
                  <c:v>68</c:v>
                </c:pt>
              </c:numCache>
            </c:numRef>
          </c:xVal>
          <c:yVal>
            <c:numRef>
              <c:f>'Silna-Shir khal'!$J$2348:$J$2373</c:f>
              <c:numCache>
                <c:formatCode>General</c:formatCode>
                <c:ptCount val="26"/>
                <c:pt idx="3" formatCode="0.00">
                  <c:v>1.655</c:v>
                </c:pt>
                <c:pt idx="4" formatCode="0.00">
                  <c:v>1.5649999999999999</c:v>
                </c:pt>
                <c:pt idx="5" formatCode="0.00">
                  <c:v>1.476</c:v>
                </c:pt>
                <c:pt idx="6" formatCode="0.00">
                  <c:v>0.96499999999999997</c:v>
                </c:pt>
                <c:pt idx="7" formatCode="0.00">
                  <c:v>5.8000000000000003E-2</c:v>
                </c:pt>
                <c:pt idx="8" formatCode="0.00">
                  <c:v>-0.58499999999999996</c:v>
                </c:pt>
                <c:pt idx="9" formatCode="0.00">
                  <c:v>-0.39400000000000002</c:v>
                </c:pt>
                <c:pt idx="10" formatCode="0.00">
                  <c:v>-1.042</c:v>
                </c:pt>
                <c:pt idx="11" formatCode="0.00">
                  <c:v>-1</c:v>
                </c:pt>
                <c:pt idx="12" formatCode="0.00">
                  <c:v>-1.68</c:v>
                </c:pt>
                <c:pt idx="13" formatCode="0.00">
                  <c:v>-1.68</c:v>
                </c:pt>
                <c:pt idx="14" formatCode="0.00">
                  <c:v>-1.68</c:v>
                </c:pt>
                <c:pt idx="15" formatCode="0.00">
                  <c:v>-1</c:v>
                </c:pt>
                <c:pt idx="16" formatCode="0.00">
                  <c:v>-1.0149999999999999</c:v>
                </c:pt>
                <c:pt idx="17" formatCode="0.00">
                  <c:v>1.6E-2</c:v>
                </c:pt>
                <c:pt idx="18" formatCode="0.00">
                  <c:v>0.96399999999999997</c:v>
                </c:pt>
                <c:pt idx="19" formatCode="0.00">
                  <c:v>1.4570000000000001</c:v>
                </c:pt>
                <c:pt idx="20" formatCode="0.00">
                  <c:v>2.46</c:v>
                </c:pt>
                <c:pt idx="21" formatCode="0.00">
                  <c:v>3.4670000000000001</c:v>
                </c:pt>
                <c:pt idx="22" formatCode="0.00">
                  <c:v>4.7850000000000001</c:v>
                </c:pt>
                <c:pt idx="23" formatCode="0.00">
                  <c:v>4.8070000000000004</c:v>
                </c:pt>
                <c:pt idx="24" formatCode="0.00">
                  <c:v>4.7610000000000001</c:v>
                </c:pt>
                <c:pt idx="25" formatCode="0.00">
                  <c:v>3.4660000000000002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9D-4735-8DBC-B4C600E28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104960"/>
        <c:axId val="280106496"/>
      </c:scatterChart>
      <c:valAx>
        <c:axId val="2801049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106496"/>
        <c:crosses val="autoZero"/>
        <c:crossBetween val="midCat"/>
      </c:valAx>
      <c:valAx>
        <c:axId val="28010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1049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khal'!$B$2381:$B$2406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54</c:v>
                </c:pt>
                <c:pt idx="22">
                  <c:v>56</c:v>
                </c:pt>
                <c:pt idx="23">
                  <c:v>60</c:v>
                </c:pt>
                <c:pt idx="24">
                  <c:v>65</c:v>
                </c:pt>
                <c:pt idx="25">
                  <c:v>68</c:v>
                </c:pt>
              </c:numCache>
            </c:numRef>
          </c:xVal>
          <c:yVal>
            <c:numRef>
              <c:f>'Silna-Shir khal'!$C$2381:$C$2406</c:f>
              <c:numCache>
                <c:formatCode>0.000</c:formatCode>
                <c:ptCount val="26"/>
                <c:pt idx="0">
                  <c:v>1.421</c:v>
                </c:pt>
                <c:pt idx="1">
                  <c:v>1.4319999999999999</c:v>
                </c:pt>
                <c:pt idx="2">
                  <c:v>1.44</c:v>
                </c:pt>
                <c:pt idx="3">
                  <c:v>1.9910000000000001</c:v>
                </c:pt>
                <c:pt idx="4">
                  <c:v>2.04</c:v>
                </c:pt>
                <c:pt idx="5">
                  <c:v>1.24</c:v>
                </c:pt>
                <c:pt idx="6">
                  <c:v>0.439</c:v>
                </c:pt>
                <c:pt idx="7">
                  <c:v>-0.37</c:v>
                </c:pt>
                <c:pt idx="8">
                  <c:v>-0.66300000000000003</c:v>
                </c:pt>
                <c:pt idx="9">
                  <c:v>-0.75900000000000001</c:v>
                </c:pt>
                <c:pt idx="10">
                  <c:v>-0.95699999999999996</c:v>
                </c:pt>
                <c:pt idx="11">
                  <c:v>-1.0669999999999999</c:v>
                </c:pt>
                <c:pt idx="12">
                  <c:v>-1.111</c:v>
                </c:pt>
                <c:pt idx="13">
                  <c:v>-1.149</c:v>
                </c:pt>
                <c:pt idx="14">
                  <c:v>-1.135</c:v>
                </c:pt>
                <c:pt idx="15">
                  <c:v>-1.06</c:v>
                </c:pt>
                <c:pt idx="16">
                  <c:v>-0.26700000000000002</c:v>
                </c:pt>
                <c:pt idx="17">
                  <c:v>0.442</c:v>
                </c:pt>
                <c:pt idx="18">
                  <c:v>1.24</c:v>
                </c:pt>
                <c:pt idx="19">
                  <c:v>1.84</c:v>
                </c:pt>
                <c:pt idx="20">
                  <c:v>2.4329999999999998</c:v>
                </c:pt>
                <c:pt idx="21">
                  <c:v>3.629</c:v>
                </c:pt>
                <c:pt idx="22">
                  <c:v>4.6900000000000004</c:v>
                </c:pt>
                <c:pt idx="23">
                  <c:v>4.7300000000000004</c:v>
                </c:pt>
                <c:pt idx="24">
                  <c:v>4.681</c:v>
                </c:pt>
                <c:pt idx="25">
                  <c:v>3.7410000000000001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AD-48B9-AF69-E1344D596C8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khal'!$I$2382:$I$2407</c:f>
              <c:numCache>
                <c:formatCode>General</c:formatCode>
                <c:ptCount val="26"/>
                <c:pt idx="2" formatCode="0.00">
                  <c:v>0</c:v>
                </c:pt>
                <c:pt idx="3" formatCode="0.00">
                  <c:v>5</c:v>
                </c:pt>
                <c:pt idx="4" formatCode="0.00">
                  <c:v>7</c:v>
                </c:pt>
                <c:pt idx="5" formatCode="0.00">
                  <c:v>8</c:v>
                </c:pt>
                <c:pt idx="6" formatCode="0.00">
                  <c:v>10</c:v>
                </c:pt>
                <c:pt idx="7" formatCode="0.00">
                  <c:v>12</c:v>
                </c:pt>
                <c:pt idx="8" formatCode="0.00">
                  <c:v>14</c:v>
                </c:pt>
                <c:pt idx="9" formatCode="0.00">
                  <c:v>17</c:v>
                </c:pt>
                <c:pt idx="10" formatCode="0.00">
                  <c:v>18.68</c:v>
                </c:pt>
                <c:pt idx="11" formatCode="0.00">
                  <c:v>21</c:v>
                </c:pt>
                <c:pt idx="12" formatCode="0.00">
                  <c:v>30</c:v>
                </c:pt>
                <c:pt idx="13" formatCode="0.00">
                  <c:v>39</c:v>
                </c:pt>
                <c:pt idx="14" formatCode="0.00">
                  <c:v>40.32</c:v>
                </c:pt>
                <c:pt idx="15" formatCode="0.00">
                  <c:v>43</c:v>
                </c:pt>
                <c:pt idx="16" formatCode="0.00">
                  <c:v>46</c:v>
                </c:pt>
                <c:pt idx="17" formatCode="0.00">
                  <c:v>48</c:v>
                </c:pt>
                <c:pt idx="18" formatCode="0.00">
                  <c:v>50</c:v>
                </c:pt>
                <c:pt idx="19" formatCode="0.00">
                  <c:v>52</c:v>
                </c:pt>
                <c:pt idx="20" formatCode="0.00">
                  <c:v>54</c:v>
                </c:pt>
                <c:pt idx="21" formatCode="0.00">
                  <c:v>56</c:v>
                </c:pt>
                <c:pt idx="22" formatCode="0.00">
                  <c:v>60</c:v>
                </c:pt>
                <c:pt idx="23" formatCode="0.00">
                  <c:v>65</c:v>
                </c:pt>
                <c:pt idx="24" formatCode="0.000">
                  <c:v>68</c:v>
                </c:pt>
                <c:pt idx="25" formatCode="0.000">
                  <c:v>70</c:v>
                </c:pt>
              </c:numCache>
            </c:numRef>
          </c:xVal>
          <c:yVal>
            <c:numRef>
              <c:f>'Silna-Shir khal'!$J$2382:$J$2407</c:f>
              <c:numCache>
                <c:formatCode>General</c:formatCode>
                <c:ptCount val="26"/>
                <c:pt idx="2" formatCode="0.00">
                  <c:v>1.421</c:v>
                </c:pt>
                <c:pt idx="3" formatCode="0.00">
                  <c:v>1.4319999999999999</c:v>
                </c:pt>
                <c:pt idx="4" formatCode="0.00">
                  <c:v>1.44</c:v>
                </c:pt>
                <c:pt idx="5" formatCode="0.00">
                  <c:v>1.9910000000000001</c:v>
                </c:pt>
                <c:pt idx="6" formatCode="0.00">
                  <c:v>2.04</c:v>
                </c:pt>
                <c:pt idx="7" formatCode="0.00">
                  <c:v>1.24</c:v>
                </c:pt>
                <c:pt idx="8" formatCode="0.00">
                  <c:v>0.439</c:v>
                </c:pt>
                <c:pt idx="9" formatCode="0.00">
                  <c:v>-0.37</c:v>
                </c:pt>
                <c:pt idx="10" formatCode="0.00">
                  <c:v>-0.5</c:v>
                </c:pt>
                <c:pt idx="11" formatCode="0.00">
                  <c:v>-1.66</c:v>
                </c:pt>
                <c:pt idx="12" formatCode="0.00">
                  <c:v>-1.66</c:v>
                </c:pt>
                <c:pt idx="13" formatCode="0.00">
                  <c:v>-1.66</c:v>
                </c:pt>
                <c:pt idx="14" formatCode="0.00">
                  <c:v>-1</c:v>
                </c:pt>
                <c:pt idx="15" formatCode="0.00">
                  <c:v>-0.26700000000000002</c:v>
                </c:pt>
                <c:pt idx="16" formatCode="0.00">
                  <c:v>0.442</c:v>
                </c:pt>
                <c:pt idx="17" formatCode="0.00">
                  <c:v>1.24</c:v>
                </c:pt>
                <c:pt idx="18" formatCode="0.00">
                  <c:v>1.84</c:v>
                </c:pt>
                <c:pt idx="19" formatCode="0.00">
                  <c:v>2.4329999999999998</c:v>
                </c:pt>
                <c:pt idx="20" formatCode="0.00">
                  <c:v>3.629</c:v>
                </c:pt>
                <c:pt idx="21" formatCode="0.00">
                  <c:v>4.6900000000000004</c:v>
                </c:pt>
                <c:pt idx="22" formatCode="0.00">
                  <c:v>4.7300000000000004</c:v>
                </c:pt>
                <c:pt idx="23" formatCode="0.00">
                  <c:v>4.681</c:v>
                </c:pt>
                <c:pt idx="24" formatCode="0.00">
                  <c:v>3.7410000000000001</c:v>
                </c:pt>
                <c:pt idx="25" formatCode="0.00">
                  <c:v>1.94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2AD-48B9-AF69-E1344D596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164608"/>
        <c:axId val="280170496"/>
      </c:scatterChart>
      <c:valAx>
        <c:axId val="2801646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170496"/>
        <c:crosses val="autoZero"/>
        <c:crossBetween val="midCat"/>
      </c:valAx>
      <c:valAx>
        <c:axId val="28017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1646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khal'!$B$2415:$B$2440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25</c:v>
                </c:pt>
                <c:pt idx="10">
                  <c:v>26</c:v>
                </c:pt>
                <c:pt idx="11">
                  <c:v>30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42</c:v>
                </c:pt>
                <c:pt idx="16">
                  <c:v>45</c:v>
                </c:pt>
                <c:pt idx="17">
                  <c:v>47</c:v>
                </c:pt>
                <c:pt idx="18">
                  <c:v>49</c:v>
                </c:pt>
                <c:pt idx="19">
                  <c:v>50</c:v>
                </c:pt>
                <c:pt idx="20">
                  <c:v>55</c:v>
                </c:pt>
                <c:pt idx="21">
                  <c:v>60</c:v>
                </c:pt>
                <c:pt idx="22">
                  <c:v>63</c:v>
                </c:pt>
                <c:pt idx="23">
                  <c:v>66</c:v>
                </c:pt>
                <c:pt idx="24">
                  <c:v>70</c:v>
                </c:pt>
                <c:pt idx="25">
                  <c:v>75</c:v>
                </c:pt>
              </c:numCache>
            </c:numRef>
          </c:xVal>
          <c:yVal>
            <c:numRef>
              <c:f>'Silna-Shir khal'!$C$2415:$C$2440</c:f>
              <c:numCache>
                <c:formatCode>0.000</c:formatCode>
                <c:ptCount val="26"/>
                <c:pt idx="0">
                  <c:v>1.2989999999999999</c:v>
                </c:pt>
                <c:pt idx="1">
                  <c:v>1.3069999999999999</c:v>
                </c:pt>
                <c:pt idx="2">
                  <c:v>1.353</c:v>
                </c:pt>
                <c:pt idx="3">
                  <c:v>1.5780000000000001</c:v>
                </c:pt>
                <c:pt idx="4">
                  <c:v>1.56</c:v>
                </c:pt>
                <c:pt idx="5">
                  <c:v>0.85799999999999998</c:v>
                </c:pt>
                <c:pt idx="6">
                  <c:v>5.2999999999999999E-2</c:v>
                </c:pt>
                <c:pt idx="7">
                  <c:v>-0.54900000000000004</c:v>
                </c:pt>
                <c:pt idx="8">
                  <c:v>-0.84199999999999997</c:v>
                </c:pt>
                <c:pt idx="9">
                  <c:v>-0.99299999999999999</c:v>
                </c:pt>
                <c:pt idx="10">
                  <c:v>-1.1120000000000001</c:v>
                </c:pt>
                <c:pt idx="11">
                  <c:v>-1.125</c:v>
                </c:pt>
                <c:pt idx="12">
                  <c:v>-1.1100000000000001</c:v>
                </c:pt>
                <c:pt idx="13">
                  <c:v>-1.0920000000000001</c:v>
                </c:pt>
                <c:pt idx="14">
                  <c:v>-1.0449999999999999</c:v>
                </c:pt>
                <c:pt idx="15">
                  <c:v>-0.84399999999999997</c:v>
                </c:pt>
                <c:pt idx="16">
                  <c:v>-0.80100000000000005</c:v>
                </c:pt>
                <c:pt idx="17">
                  <c:v>-0.14000000000000001</c:v>
                </c:pt>
                <c:pt idx="18">
                  <c:v>0.55800000000000005</c:v>
                </c:pt>
                <c:pt idx="19">
                  <c:v>1.22</c:v>
                </c:pt>
                <c:pt idx="20">
                  <c:v>1.2589999999999999</c:v>
                </c:pt>
                <c:pt idx="21">
                  <c:v>1.4530000000000001</c:v>
                </c:pt>
                <c:pt idx="22">
                  <c:v>3.4590000000000001</c:v>
                </c:pt>
                <c:pt idx="23">
                  <c:v>4.8</c:v>
                </c:pt>
                <c:pt idx="24">
                  <c:v>4.58</c:v>
                </c:pt>
                <c:pt idx="25">
                  <c:v>4.7880000000000003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B4-4EBA-97FE-3AE774066CB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khal'!$I$2416:$I$2441</c:f>
              <c:numCache>
                <c:formatCode>General</c:formatCode>
                <c:ptCount val="26"/>
                <c:pt idx="1">
                  <c:v>0</c:v>
                </c:pt>
                <c:pt idx="2" formatCode="0.00">
                  <c:v>5</c:v>
                </c:pt>
                <c:pt idx="3" formatCode="0.00">
                  <c:v>8</c:v>
                </c:pt>
                <c:pt idx="4" formatCode="0.00">
                  <c:v>9</c:v>
                </c:pt>
                <c:pt idx="5" formatCode="0.00">
                  <c:v>10</c:v>
                </c:pt>
                <c:pt idx="6" formatCode="0.00">
                  <c:v>12</c:v>
                </c:pt>
                <c:pt idx="7" formatCode="0.00">
                  <c:v>14</c:v>
                </c:pt>
                <c:pt idx="8" formatCode="0.00">
                  <c:v>17</c:v>
                </c:pt>
                <c:pt idx="9" formatCode="0.00">
                  <c:v>20</c:v>
                </c:pt>
                <c:pt idx="10" formatCode="0.00">
                  <c:v>21.52</c:v>
                </c:pt>
                <c:pt idx="11" formatCode="0.00">
                  <c:v>23</c:v>
                </c:pt>
                <c:pt idx="12" formatCode="0.00">
                  <c:v>32</c:v>
                </c:pt>
                <c:pt idx="13" formatCode="0.00">
                  <c:v>41</c:v>
                </c:pt>
                <c:pt idx="14" formatCode="0.00">
                  <c:v>42.48</c:v>
                </c:pt>
                <c:pt idx="15" formatCode="0.00">
                  <c:v>45</c:v>
                </c:pt>
                <c:pt idx="16" formatCode="0.00">
                  <c:v>47</c:v>
                </c:pt>
                <c:pt idx="17" formatCode="0.00">
                  <c:v>49</c:v>
                </c:pt>
                <c:pt idx="18" formatCode="0.00">
                  <c:v>50</c:v>
                </c:pt>
                <c:pt idx="19" formatCode="0.00">
                  <c:v>55</c:v>
                </c:pt>
                <c:pt idx="20" formatCode="0.00">
                  <c:v>60</c:v>
                </c:pt>
                <c:pt idx="21" formatCode="0.00">
                  <c:v>63</c:v>
                </c:pt>
                <c:pt idx="22" formatCode="0.00">
                  <c:v>66</c:v>
                </c:pt>
                <c:pt idx="23" formatCode="0.00">
                  <c:v>70</c:v>
                </c:pt>
                <c:pt idx="24" formatCode="0.000">
                  <c:v>75</c:v>
                </c:pt>
              </c:numCache>
            </c:numRef>
          </c:xVal>
          <c:yVal>
            <c:numRef>
              <c:f>'Silna-Shir khal'!$J$2416:$J$2441</c:f>
              <c:numCache>
                <c:formatCode>General</c:formatCode>
                <c:ptCount val="26"/>
                <c:pt idx="1">
                  <c:v>1.2989999999999999</c:v>
                </c:pt>
                <c:pt idx="2" formatCode="0.00">
                  <c:v>1.3069999999999999</c:v>
                </c:pt>
                <c:pt idx="3" formatCode="0.00">
                  <c:v>1.353</c:v>
                </c:pt>
                <c:pt idx="4" formatCode="0.00">
                  <c:v>1.5780000000000001</c:v>
                </c:pt>
                <c:pt idx="5" formatCode="0.00">
                  <c:v>1.56</c:v>
                </c:pt>
                <c:pt idx="6" formatCode="0.00">
                  <c:v>0.85799999999999998</c:v>
                </c:pt>
                <c:pt idx="7" formatCode="0.00">
                  <c:v>5.2999999999999999E-2</c:v>
                </c:pt>
                <c:pt idx="8" formatCode="0.00">
                  <c:v>-0.54900000000000004</c:v>
                </c:pt>
                <c:pt idx="9" formatCode="0.00">
                  <c:v>-0.84199999999999997</c:v>
                </c:pt>
                <c:pt idx="10" formatCode="0.00">
                  <c:v>-0.9</c:v>
                </c:pt>
                <c:pt idx="11" formatCode="0.00">
                  <c:v>-1.64</c:v>
                </c:pt>
                <c:pt idx="12" formatCode="0.00">
                  <c:v>-1.64</c:v>
                </c:pt>
                <c:pt idx="13" formatCode="0.00">
                  <c:v>-1.64</c:v>
                </c:pt>
                <c:pt idx="14" formatCode="0.00">
                  <c:v>-0.9</c:v>
                </c:pt>
                <c:pt idx="15" formatCode="0.00">
                  <c:v>-0.80100000000000005</c:v>
                </c:pt>
                <c:pt idx="16" formatCode="0.00">
                  <c:v>-0.14000000000000001</c:v>
                </c:pt>
                <c:pt idx="17" formatCode="0.00">
                  <c:v>0.55800000000000005</c:v>
                </c:pt>
                <c:pt idx="18" formatCode="0.00">
                  <c:v>1.22</c:v>
                </c:pt>
                <c:pt idx="19" formatCode="0.00">
                  <c:v>1.2589999999999999</c:v>
                </c:pt>
                <c:pt idx="20" formatCode="0.00">
                  <c:v>1.4530000000000001</c:v>
                </c:pt>
                <c:pt idx="21" formatCode="0.00">
                  <c:v>3.4590000000000001</c:v>
                </c:pt>
                <c:pt idx="22" formatCode="0.00">
                  <c:v>4.8</c:v>
                </c:pt>
                <c:pt idx="23" formatCode="0.00">
                  <c:v>4.58</c:v>
                </c:pt>
                <c:pt idx="24" formatCode="0.00">
                  <c:v>4.7880000000000003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B4-4EBA-97FE-3AE774066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191744"/>
        <c:axId val="280193280"/>
      </c:scatterChart>
      <c:valAx>
        <c:axId val="2801917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193280"/>
        <c:crosses val="autoZero"/>
        <c:crossBetween val="midCat"/>
      </c:valAx>
      <c:valAx>
        <c:axId val="28019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191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khal'!$B$2448:$B$2473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41</c:v>
                </c:pt>
                <c:pt idx="16">
                  <c:v>44</c:v>
                </c:pt>
                <c:pt idx="17">
                  <c:v>46</c:v>
                </c:pt>
                <c:pt idx="18">
                  <c:v>49</c:v>
                </c:pt>
                <c:pt idx="19">
                  <c:v>51</c:v>
                </c:pt>
                <c:pt idx="20">
                  <c:v>55</c:v>
                </c:pt>
                <c:pt idx="21">
                  <c:v>60</c:v>
                </c:pt>
              </c:numCache>
            </c:numRef>
          </c:xVal>
          <c:yVal>
            <c:numRef>
              <c:f>'Silna-Shir khal'!$C$2448:$C$2473</c:f>
              <c:numCache>
                <c:formatCode>0.000</c:formatCode>
                <c:ptCount val="26"/>
                <c:pt idx="0">
                  <c:v>2.1059999999999999</c:v>
                </c:pt>
                <c:pt idx="1">
                  <c:v>2.012</c:v>
                </c:pt>
                <c:pt idx="2">
                  <c:v>2.0049999999999999</c:v>
                </c:pt>
                <c:pt idx="3">
                  <c:v>1.0049999999999999</c:v>
                </c:pt>
                <c:pt idx="4">
                  <c:v>0.39800000000000002</c:v>
                </c:pt>
                <c:pt idx="5">
                  <c:v>-9.5000000000000001E-2</c:v>
                </c:pt>
                <c:pt idx="6">
                  <c:v>-0.4</c:v>
                </c:pt>
                <c:pt idx="7">
                  <c:v>-0.54400000000000004</c:v>
                </c:pt>
                <c:pt idx="8">
                  <c:v>-0.59799999999999998</c:v>
                </c:pt>
                <c:pt idx="9">
                  <c:v>-0.62</c:v>
                </c:pt>
                <c:pt idx="10">
                  <c:v>-0.69299999999999995</c:v>
                </c:pt>
                <c:pt idx="11">
                  <c:v>-0.68500000000000005</c:v>
                </c:pt>
                <c:pt idx="12">
                  <c:v>-0.60199999999999998</c:v>
                </c:pt>
                <c:pt idx="13">
                  <c:v>-1E-3</c:v>
                </c:pt>
                <c:pt idx="14">
                  <c:v>0.40600000000000003</c:v>
                </c:pt>
                <c:pt idx="15">
                  <c:v>1.198</c:v>
                </c:pt>
                <c:pt idx="16">
                  <c:v>2.4060000000000001</c:v>
                </c:pt>
                <c:pt idx="17">
                  <c:v>3.2050000000000001</c:v>
                </c:pt>
                <c:pt idx="18">
                  <c:v>3.3159999999999998</c:v>
                </c:pt>
                <c:pt idx="19">
                  <c:v>4.6050000000000004</c:v>
                </c:pt>
                <c:pt idx="20">
                  <c:v>4.617</c:v>
                </c:pt>
                <c:pt idx="21">
                  <c:v>4.5949999999999998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07-4A20-8760-ACCBEC7CA5D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khal'!$I$2448:$I$2473</c:f>
              <c:numCache>
                <c:formatCode>General</c:formatCode>
                <c:ptCount val="26"/>
                <c:pt idx="6" formatCode="0.00">
                  <c:v>0</c:v>
                </c:pt>
                <c:pt idx="7" formatCode="0.00">
                  <c:v>3</c:v>
                </c:pt>
                <c:pt idx="8" formatCode="0.00">
                  <c:v>6</c:v>
                </c:pt>
                <c:pt idx="9" formatCode="0.00">
                  <c:v>8</c:v>
                </c:pt>
                <c:pt idx="10" formatCode="0.00">
                  <c:v>10</c:v>
                </c:pt>
                <c:pt idx="11" formatCode="0.00">
                  <c:v>11.76</c:v>
                </c:pt>
                <c:pt idx="12" formatCode="0.00">
                  <c:v>15</c:v>
                </c:pt>
                <c:pt idx="13" formatCode="0.00">
                  <c:v>24</c:v>
                </c:pt>
                <c:pt idx="14" formatCode="0.00">
                  <c:v>33</c:v>
                </c:pt>
                <c:pt idx="15" formatCode="0.00">
                  <c:v>37.04</c:v>
                </c:pt>
                <c:pt idx="16" formatCode="0.00">
                  <c:v>38</c:v>
                </c:pt>
                <c:pt idx="17" formatCode="0.00">
                  <c:v>41</c:v>
                </c:pt>
                <c:pt idx="18" formatCode="0.00">
                  <c:v>44</c:v>
                </c:pt>
                <c:pt idx="19" formatCode="0.00">
                  <c:v>46</c:v>
                </c:pt>
                <c:pt idx="20" formatCode="0.00">
                  <c:v>49</c:v>
                </c:pt>
                <c:pt idx="21" formatCode="0.00">
                  <c:v>51</c:v>
                </c:pt>
                <c:pt idx="22" formatCode="0.00">
                  <c:v>55</c:v>
                </c:pt>
                <c:pt idx="23" formatCode="0.00">
                  <c:v>60</c:v>
                </c:pt>
              </c:numCache>
            </c:numRef>
          </c:xVal>
          <c:yVal>
            <c:numRef>
              <c:f>'Silna-Shir khal'!$J$2448:$J$2473</c:f>
              <c:numCache>
                <c:formatCode>General</c:formatCode>
                <c:ptCount val="26"/>
                <c:pt idx="6" formatCode="0.00">
                  <c:v>2.1059999999999999</c:v>
                </c:pt>
                <c:pt idx="7" formatCode="0.00">
                  <c:v>2.012</c:v>
                </c:pt>
                <c:pt idx="8" formatCode="0.00">
                  <c:v>2.0049999999999999</c:v>
                </c:pt>
                <c:pt idx="9" formatCode="0.00">
                  <c:v>1.0049999999999999</c:v>
                </c:pt>
                <c:pt idx="10" formatCode="0.00">
                  <c:v>0.39800000000000002</c:v>
                </c:pt>
                <c:pt idx="11" formatCode="0.00">
                  <c:v>0</c:v>
                </c:pt>
                <c:pt idx="12" formatCode="0.00">
                  <c:v>-1.62</c:v>
                </c:pt>
                <c:pt idx="13" formatCode="0.00">
                  <c:v>-1.62</c:v>
                </c:pt>
                <c:pt idx="14" formatCode="0.00">
                  <c:v>-1.62</c:v>
                </c:pt>
                <c:pt idx="15" formatCode="0.00">
                  <c:v>0.4</c:v>
                </c:pt>
                <c:pt idx="16" formatCode="0.00">
                  <c:v>0.40600000000000003</c:v>
                </c:pt>
                <c:pt idx="17" formatCode="0.00">
                  <c:v>1.198</c:v>
                </c:pt>
                <c:pt idx="18" formatCode="0.00">
                  <c:v>2.4060000000000001</c:v>
                </c:pt>
                <c:pt idx="19" formatCode="0.00">
                  <c:v>3.2050000000000001</c:v>
                </c:pt>
                <c:pt idx="20" formatCode="0.00">
                  <c:v>3.3159999999999998</c:v>
                </c:pt>
                <c:pt idx="21" formatCode="0.00">
                  <c:v>4.6050000000000004</c:v>
                </c:pt>
                <c:pt idx="22" formatCode="0.00">
                  <c:v>4.617</c:v>
                </c:pt>
                <c:pt idx="23" formatCode="0.00">
                  <c:v>4.5949999999999998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07-4A20-8760-ACCBEC7CA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222720"/>
        <c:axId val="280761088"/>
      </c:scatterChart>
      <c:valAx>
        <c:axId val="2802227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761088"/>
        <c:crosses val="autoZero"/>
        <c:crossBetween val="midCat"/>
      </c:valAx>
      <c:valAx>
        <c:axId val="28076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222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khal'!$B$2481:$B$2506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58</c:v>
                </c:pt>
                <c:pt idx="23">
                  <c:v>60</c:v>
                </c:pt>
              </c:numCache>
            </c:numRef>
          </c:xVal>
          <c:yVal>
            <c:numRef>
              <c:f>'Silna-Shir khal'!$C$2481:$C$2506</c:f>
              <c:numCache>
                <c:formatCode>0.000</c:formatCode>
                <c:ptCount val="26"/>
                <c:pt idx="0">
                  <c:v>-4.0000000000000001E-3</c:v>
                </c:pt>
                <c:pt idx="1">
                  <c:v>9.7000000000000003E-2</c:v>
                </c:pt>
                <c:pt idx="2">
                  <c:v>1.1970000000000001</c:v>
                </c:pt>
                <c:pt idx="3">
                  <c:v>2.101</c:v>
                </c:pt>
                <c:pt idx="4">
                  <c:v>2.097</c:v>
                </c:pt>
                <c:pt idx="5">
                  <c:v>0.997</c:v>
                </c:pt>
                <c:pt idx="6">
                  <c:v>0.29399999999999998</c:v>
                </c:pt>
                <c:pt idx="7">
                  <c:v>-0.109</c:v>
                </c:pt>
                <c:pt idx="8">
                  <c:v>-0.30099999999999999</c:v>
                </c:pt>
                <c:pt idx="9">
                  <c:v>-0.38300000000000001</c:v>
                </c:pt>
                <c:pt idx="10">
                  <c:v>-0.57599999999999996</c:v>
                </c:pt>
                <c:pt idx="11">
                  <c:v>-0.65400000000000003</c:v>
                </c:pt>
                <c:pt idx="12">
                  <c:v>-0.59899999999999998</c:v>
                </c:pt>
                <c:pt idx="13">
                  <c:v>-0.40500000000000003</c:v>
                </c:pt>
                <c:pt idx="14">
                  <c:v>-0.111</c:v>
                </c:pt>
                <c:pt idx="15">
                  <c:v>0.29299999999999998</c:v>
                </c:pt>
                <c:pt idx="16">
                  <c:v>0.89300000000000002</c:v>
                </c:pt>
                <c:pt idx="17">
                  <c:v>1.696</c:v>
                </c:pt>
                <c:pt idx="18">
                  <c:v>1.6479999999999999</c:v>
                </c:pt>
                <c:pt idx="19">
                  <c:v>0.69699999999999995</c:v>
                </c:pt>
                <c:pt idx="20">
                  <c:v>-0.104</c:v>
                </c:pt>
                <c:pt idx="21">
                  <c:v>-0.70399999999999996</c:v>
                </c:pt>
                <c:pt idx="22">
                  <c:v>-0.76200000000000001</c:v>
                </c:pt>
                <c:pt idx="23">
                  <c:v>-0.61099999999999999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30-4274-A633-CB5DF25128A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khal'!$I$2481:$I$2506</c:f>
              <c:numCache>
                <c:formatCode>General</c:formatCode>
                <c:ptCount val="26"/>
                <c:pt idx="5" formatCode="0.00">
                  <c:v>0</c:v>
                </c:pt>
                <c:pt idx="6" formatCode="0.00">
                  <c:v>3</c:v>
                </c:pt>
                <c:pt idx="7" formatCode="0.00">
                  <c:v>6</c:v>
                </c:pt>
                <c:pt idx="8" formatCode="0.00">
                  <c:v>9</c:v>
                </c:pt>
                <c:pt idx="9" formatCode="0.00">
                  <c:v>12</c:v>
                </c:pt>
                <c:pt idx="10" formatCode="0.00">
                  <c:v>14</c:v>
                </c:pt>
                <c:pt idx="11" formatCode="0.00">
                  <c:v>14.8</c:v>
                </c:pt>
                <c:pt idx="12" formatCode="0.00">
                  <c:v>19</c:v>
                </c:pt>
                <c:pt idx="13" formatCode="0.00">
                  <c:v>28</c:v>
                </c:pt>
                <c:pt idx="14" formatCode="0.00">
                  <c:v>37</c:v>
                </c:pt>
                <c:pt idx="15" formatCode="0.00">
                  <c:v>43.2</c:v>
                </c:pt>
                <c:pt idx="16" formatCode="0.00">
                  <c:v>45</c:v>
                </c:pt>
                <c:pt idx="17" formatCode="0.00">
                  <c:v>47</c:v>
                </c:pt>
                <c:pt idx="18" formatCode="0.00">
                  <c:v>50</c:v>
                </c:pt>
                <c:pt idx="19" formatCode="0.00">
                  <c:v>58</c:v>
                </c:pt>
                <c:pt idx="20" formatCode="0.00">
                  <c:v>60</c:v>
                </c:pt>
              </c:numCache>
            </c:numRef>
          </c:xVal>
          <c:yVal>
            <c:numRef>
              <c:f>'Silna-Shir khal'!$J$2481:$J$2506</c:f>
              <c:numCache>
                <c:formatCode>General</c:formatCode>
                <c:ptCount val="26"/>
                <c:pt idx="5" formatCode="0.00">
                  <c:v>-4.0000000000000001E-3</c:v>
                </c:pt>
                <c:pt idx="6" formatCode="0.00">
                  <c:v>9.7000000000000003E-2</c:v>
                </c:pt>
                <c:pt idx="7" formatCode="0.00">
                  <c:v>1.1970000000000001</c:v>
                </c:pt>
                <c:pt idx="8" formatCode="0.00">
                  <c:v>2.101</c:v>
                </c:pt>
                <c:pt idx="9" formatCode="0.00">
                  <c:v>2.097</c:v>
                </c:pt>
                <c:pt idx="10" formatCode="0.00">
                  <c:v>0.997</c:v>
                </c:pt>
                <c:pt idx="11" formatCode="0.00">
                  <c:v>0.5</c:v>
                </c:pt>
                <c:pt idx="12" formatCode="0.00">
                  <c:v>-1.6</c:v>
                </c:pt>
                <c:pt idx="13" formatCode="0.00">
                  <c:v>-1.6</c:v>
                </c:pt>
                <c:pt idx="14" formatCode="0.00">
                  <c:v>-1.6</c:v>
                </c:pt>
                <c:pt idx="15" formatCode="0.00">
                  <c:v>1.5</c:v>
                </c:pt>
                <c:pt idx="16" formatCode="0.00">
                  <c:v>0.69699999999999995</c:v>
                </c:pt>
                <c:pt idx="17" formatCode="0.00">
                  <c:v>-0.104</c:v>
                </c:pt>
                <c:pt idx="18" formatCode="0.00">
                  <c:v>-0.70399999999999996</c:v>
                </c:pt>
                <c:pt idx="19" formatCode="0.00">
                  <c:v>-0.76200000000000001</c:v>
                </c:pt>
                <c:pt idx="20" formatCode="0.00">
                  <c:v>-0.61099999999999999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30-4274-A633-CB5DF2512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798720"/>
        <c:axId val="280800256"/>
      </c:scatterChart>
      <c:valAx>
        <c:axId val="2807987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800256"/>
        <c:crosses val="autoZero"/>
        <c:crossBetween val="midCat"/>
      </c:valAx>
      <c:valAx>
        <c:axId val="28080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798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khal'!$B$2515:$B$2540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39</c:v>
                </c:pt>
                <c:pt idx="16">
                  <c:v>44</c:v>
                </c:pt>
                <c:pt idx="17">
                  <c:v>47</c:v>
                </c:pt>
                <c:pt idx="18">
                  <c:v>49</c:v>
                </c:pt>
                <c:pt idx="19">
                  <c:v>54</c:v>
                </c:pt>
                <c:pt idx="20">
                  <c:v>59</c:v>
                </c:pt>
              </c:numCache>
            </c:numRef>
          </c:xVal>
          <c:yVal>
            <c:numRef>
              <c:f>'Silna-Shir khal'!$C$2515:$C$2540</c:f>
              <c:numCache>
                <c:formatCode>0.000</c:formatCode>
                <c:ptCount val="26"/>
                <c:pt idx="0">
                  <c:v>2.6389999999999998</c:v>
                </c:pt>
                <c:pt idx="1">
                  <c:v>2.6280000000000001</c:v>
                </c:pt>
                <c:pt idx="2">
                  <c:v>2.6739999999999999</c:v>
                </c:pt>
                <c:pt idx="3">
                  <c:v>1.6719999999999999</c:v>
                </c:pt>
                <c:pt idx="4">
                  <c:v>0.67400000000000004</c:v>
                </c:pt>
                <c:pt idx="5">
                  <c:v>-8.2000000000000003E-2</c:v>
                </c:pt>
                <c:pt idx="6">
                  <c:v>-0.47099999999999997</c:v>
                </c:pt>
                <c:pt idx="7">
                  <c:v>-0.57399999999999995</c:v>
                </c:pt>
                <c:pt idx="8">
                  <c:v>-0.61199999999999999</c:v>
                </c:pt>
                <c:pt idx="9">
                  <c:v>-0.58299999999999996</c:v>
                </c:pt>
                <c:pt idx="10">
                  <c:v>-0.503</c:v>
                </c:pt>
                <c:pt idx="11">
                  <c:v>-0.122</c:v>
                </c:pt>
                <c:pt idx="12">
                  <c:v>0.628</c:v>
                </c:pt>
                <c:pt idx="13">
                  <c:v>1.4770000000000001</c:v>
                </c:pt>
                <c:pt idx="14">
                  <c:v>1.9179999999999999</c:v>
                </c:pt>
                <c:pt idx="15">
                  <c:v>1.929</c:v>
                </c:pt>
                <c:pt idx="16">
                  <c:v>2.0739999999999998</c:v>
                </c:pt>
                <c:pt idx="17">
                  <c:v>3.1779999999999999</c:v>
                </c:pt>
                <c:pt idx="18">
                  <c:v>4.3780000000000001</c:v>
                </c:pt>
                <c:pt idx="19">
                  <c:v>4.4720000000000004</c:v>
                </c:pt>
                <c:pt idx="20">
                  <c:v>4.4180000000000001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8E-40A7-B0DB-DE9DC9B7F75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khal'!$I$2515:$I$2540</c:f>
              <c:numCache>
                <c:formatCode>General</c:formatCode>
                <c:ptCount val="26"/>
                <c:pt idx="7" formatCode="0.00">
                  <c:v>0</c:v>
                </c:pt>
                <c:pt idx="8" formatCode="0.00">
                  <c:v>5</c:v>
                </c:pt>
                <c:pt idx="9" formatCode="0.00">
                  <c:v>10</c:v>
                </c:pt>
                <c:pt idx="10" formatCode="0.00">
                  <c:v>12</c:v>
                </c:pt>
                <c:pt idx="11" formatCode="0.00">
                  <c:v>13.34</c:v>
                </c:pt>
                <c:pt idx="12" formatCode="0.00">
                  <c:v>18.5</c:v>
                </c:pt>
                <c:pt idx="13" formatCode="0.00">
                  <c:v>27.5</c:v>
                </c:pt>
                <c:pt idx="14" formatCode="0.00">
                  <c:v>36.5</c:v>
                </c:pt>
                <c:pt idx="15" formatCode="0.00">
                  <c:v>43.519999999999996</c:v>
                </c:pt>
                <c:pt idx="16" formatCode="0.00">
                  <c:v>44</c:v>
                </c:pt>
                <c:pt idx="17" formatCode="0.00">
                  <c:v>47</c:v>
                </c:pt>
                <c:pt idx="18" formatCode="0.00">
                  <c:v>49</c:v>
                </c:pt>
                <c:pt idx="19" formatCode="0.00">
                  <c:v>54</c:v>
                </c:pt>
                <c:pt idx="20" formatCode="0.00">
                  <c:v>59</c:v>
                </c:pt>
              </c:numCache>
            </c:numRef>
          </c:xVal>
          <c:yVal>
            <c:numRef>
              <c:f>'Silna-Shir khal'!$J$2515:$J$2540</c:f>
              <c:numCache>
                <c:formatCode>General</c:formatCode>
                <c:ptCount val="26"/>
                <c:pt idx="7" formatCode="0.00">
                  <c:v>2.6389999999999998</c:v>
                </c:pt>
                <c:pt idx="8" formatCode="0.00">
                  <c:v>2.6280000000000001</c:v>
                </c:pt>
                <c:pt idx="9" formatCode="0.00">
                  <c:v>2.6739999999999999</c:v>
                </c:pt>
                <c:pt idx="10" formatCode="0.00">
                  <c:v>1.6719999999999999</c:v>
                </c:pt>
                <c:pt idx="11" formatCode="0.00">
                  <c:v>1</c:v>
                </c:pt>
                <c:pt idx="12" formatCode="0.00">
                  <c:v>-1.58</c:v>
                </c:pt>
                <c:pt idx="13" formatCode="0.00">
                  <c:v>-1.58</c:v>
                </c:pt>
                <c:pt idx="14" formatCode="0.00">
                  <c:v>-1.58</c:v>
                </c:pt>
                <c:pt idx="15" formatCode="0.00">
                  <c:v>1.93</c:v>
                </c:pt>
                <c:pt idx="16" formatCode="0.00">
                  <c:v>2.0739999999999998</c:v>
                </c:pt>
                <c:pt idx="17" formatCode="0.00">
                  <c:v>3.1779999999999999</c:v>
                </c:pt>
                <c:pt idx="18" formatCode="0.00">
                  <c:v>4.3780000000000001</c:v>
                </c:pt>
                <c:pt idx="19" formatCode="0.00">
                  <c:v>4.4720000000000004</c:v>
                </c:pt>
                <c:pt idx="20" formatCode="0.00">
                  <c:v>4.4180000000000001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8E-40A7-B0DB-DE9DC9B7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911872"/>
        <c:axId val="280913408"/>
      </c:scatterChart>
      <c:valAx>
        <c:axId val="280911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913408"/>
        <c:crosses val="autoZero"/>
        <c:crossBetween val="midCat"/>
      </c:valAx>
      <c:valAx>
        <c:axId val="28091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911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khal'!$B$2550:$B$2575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  <c:pt idx="15">
                  <c:v>42</c:v>
                </c:pt>
                <c:pt idx="16">
                  <c:v>45</c:v>
                </c:pt>
                <c:pt idx="17">
                  <c:v>50</c:v>
                </c:pt>
                <c:pt idx="18">
                  <c:v>54</c:v>
                </c:pt>
              </c:numCache>
            </c:numRef>
          </c:xVal>
          <c:yVal>
            <c:numRef>
              <c:f>'Silna-Shir khal'!$C$2550:$C$2575</c:f>
              <c:numCache>
                <c:formatCode>0.000</c:formatCode>
                <c:ptCount val="26"/>
                <c:pt idx="0">
                  <c:v>2.536</c:v>
                </c:pt>
                <c:pt idx="1">
                  <c:v>2.552</c:v>
                </c:pt>
                <c:pt idx="2">
                  <c:v>2.5409999999999999</c:v>
                </c:pt>
                <c:pt idx="3">
                  <c:v>1.9279999999999999</c:v>
                </c:pt>
                <c:pt idx="4">
                  <c:v>1.038</c:v>
                </c:pt>
                <c:pt idx="5">
                  <c:v>-0.45900000000000002</c:v>
                </c:pt>
                <c:pt idx="6">
                  <c:v>-0.86599999999999999</c:v>
                </c:pt>
                <c:pt idx="7">
                  <c:v>-0.90800000000000003</c:v>
                </c:pt>
                <c:pt idx="8">
                  <c:v>-0.84899999999999998</c:v>
                </c:pt>
                <c:pt idx="9">
                  <c:v>-0.76200000000000001</c:v>
                </c:pt>
                <c:pt idx="10">
                  <c:v>0.04</c:v>
                </c:pt>
                <c:pt idx="11">
                  <c:v>1.034</c:v>
                </c:pt>
                <c:pt idx="12">
                  <c:v>2.1459999999999999</c:v>
                </c:pt>
                <c:pt idx="13">
                  <c:v>2.1509999999999998</c:v>
                </c:pt>
                <c:pt idx="14">
                  <c:v>2.2810000000000001</c:v>
                </c:pt>
                <c:pt idx="15">
                  <c:v>3.8420000000000001</c:v>
                </c:pt>
                <c:pt idx="16">
                  <c:v>4.782</c:v>
                </c:pt>
                <c:pt idx="17">
                  <c:v>4.7930000000000001</c:v>
                </c:pt>
                <c:pt idx="18">
                  <c:v>4.766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51-433D-80E0-BD1B7932DA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khal'!$I$2550:$I$2575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4.3000000000000007</c:v>
                </c:pt>
                <c:pt idx="12" formatCode="0.00">
                  <c:v>12.5</c:v>
                </c:pt>
                <c:pt idx="13" formatCode="0.00">
                  <c:v>21.5</c:v>
                </c:pt>
                <c:pt idx="14" formatCode="0.00">
                  <c:v>30.5</c:v>
                </c:pt>
                <c:pt idx="15" formatCode="0.00">
                  <c:v>40.620000000000005</c:v>
                </c:pt>
                <c:pt idx="16" formatCode="0.00">
                  <c:v>42</c:v>
                </c:pt>
                <c:pt idx="17" formatCode="0.00">
                  <c:v>45</c:v>
                </c:pt>
                <c:pt idx="18" formatCode="0.00">
                  <c:v>50</c:v>
                </c:pt>
                <c:pt idx="19" formatCode="0.00">
                  <c:v>54</c:v>
                </c:pt>
              </c:numCache>
            </c:numRef>
          </c:xVal>
          <c:yVal>
            <c:numRef>
              <c:f>'Silna-Shir khal'!$J$2550:$J$2575</c:f>
              <c:numCache>
                <c:formatCode>General</c:formatCode>
                <c:ptCount val="26"/>
                <c:pt idx="10" formatCode="0.00">
                  <c:v>2.536</c:v>
                </c:pt>
                <c:pt idx="11" formatCode="0.00">
                  <c:v>2.54</c:v>
                </c:pt>
                <c:pt idx="12" formatCode="0.00">
                  <c:v>-1.56</c:v>
                </c:pt>
                <c:pt idx="13" formatCode="0.00">
                  <c:v>-1.56</c:v>
                </c:pt>
                <c:pt idx="14" formatCode="0.00">
                  <c:v>-1.56</c:v>
                </c:pt>
                <c:pt idx="15" formatCode="0.00">
                  <c:v>3.5</c:v>
                </c:pt>
                <c:pt idx="16" formatCode="0.00">
                  <c:v>3.8420000000000001</c:v>
                </c:pt>
                <c:pt idx="17" formatCode="0.00">
                  <c:v>4.782</c:v>
                </c:pt>
                <c:pt idx="18" formatCode="0.00">
                  <c:v>4.7930000000000001</c:v>
                </c:pt>
                <c:pt idx="19" formatCode="0.00">
                  <c:v>4.766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51-433D-80E0-BD1B7932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930560"/>
        <c:axId val="280932352"/>
      </c:scatterChart>
      <c:valAx>
        <c:axId val="280930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932352"/>
        <c:crosses val="autoZero"/>
        <c:crossBetween val="midCat"/>
      </c:valAx>
      <c:valAx>
        <c:axId val="28093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930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khal'!$B$2584:$B$2609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20.5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35</c:v>
                </c:pt>
                <c:pt idx="14">
                  <c:v>39</c:v>
                </c:pt>
                <c:pt idx="15">
                  <c:v>41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'Silna-Shir khal'!$C$2584:$C$2609</c:f>
              <c:numCache>
                <c:formatCode>0.000</c:formatCode>
                <c:ptCount val="26"/>
                <c:pt idx="0">
                  <c:v>2.234</c:v>
                </c:pt>
                <c:pt idx="1">
                  <c:v>2.2440000000000002</c:v>
                </c:pt>
                <c:pt idx="2">
                  <c:v>2.2229999999999999</c:v>
                </c:pt>
                <c:pt idx="3">
                  <c:v>1.026</c:v>
                </c:pt>
                <c:pt idx="4">
                  <c:v>2.5999999999999999E-2</c:v>
                </c:pt>
                <c:pt idx="5">
                  <c:v>-0.76700000000000002</c:v>
                </c:pt>
                <c:pt idx="6">
                  <c:v>-0.87</c:v>
                </c:pt>
                <c:pt idx="7">
                  <c:v>-0.95599999999999996</c:v>
                </c:pt>
                <c:pt idx="8">
                  <c:v>-0.91600000000000004</c:v>
                </c:pt>
                <c:pt idx="9">
                  <c:v>-0.76700000000000002</c:v>
                </c:pt>
                <c:pt idx="10">
                  <c:v>2.5999999999999999E-2</c:v>
                </c:pt>
                <c:pt idx="11">
                  <c:v>0.93300000000000005</c:v>
                </c:pt>
                <c:pt idx="12">
                  <c:v>1.9339999999999999</c:v>
                </c:pt>
                <c:pt idx="13">
                  <c:v>2.0259999999999998</c:v>
                </c:pt>
                <c:pt idx="14">
                  <c:v>3.03</c:v>
                </c:pt>
                <c:pt idx="15">
                  <c:v>4.2830000000000004</c:v>
                </c:pt>
                <c:pt idx="16">
                  <c:v>4.3250000000000002</c:v>
                </c:pt>
                <c:pt idx="17">
                  <c:v>4.274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81-4271-A372-08D26D0C771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khal'!$I$2584:$I$2609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2.4399999999999995</c:v>
                </c:pt>
                <c:pt idx="12" formatCode="0.00">
                  <c:v>10</c:v>
                </c:pt>
                <c:pt idx="13" formatCode="0.00">
                  <c:v>19</c:v>
                </c:pt>
                <c:pt idx="14" formatCode="0.00">
                  <c:v>28</c:v>
                </c:pt>
                <c:pt idx="15" formatCode="0.00">
                  <c:v>35.08</c:v>
                </c:pt>
                <c:pt idx="16" formatCode="0.00">
                  <c:v>35</c:v>
                </c:pt>
                <c:pt idx="17" formatCode="0.00">
                  <c:v>39</c:v>
                </c:pt>
                <c:pt idx="18" formatCode="0.00">
                  <c:v>41</c:v>
                </c:pt>
                <c:pt idx="19" formatCode="0.00">
                  <c:v>45</c:v>
                </c:pt>
                <c:pt idx="20" formatCode="0.00">
                  <c:v>50</c:v>
                </c:pt>
              </c:numCache>
            </c:numRef>
          </c:xVal>
          <c:yVal>
            <c:numRef>
              <c:f>'Silna-Shir khal'!$J$2584:$J$2609</c:f>
              <c:numCache>
                <c:formatCode>General</c:formatCode>
                <c:ptCount val="26"/>
                <c:pt idx="10" formatCode="0.00">
                  <c:v>2.234</c:v>
                </c:pt>
                <c:pt idx="11" formatCode="0.00">
                  <c:v>2.2400000000000002</c:v>
                </c:pt>
                <c:pt idx="12" formatCode="0.00">
                  <c:v>-1.54</c:v>
                </c:pt>
                <c:pt idx="13" formatCode="0.00">
                  <c:v>-1.54</c:v>
                </c:pt>
                <c:pt idx="14" formatCode="0.00">
                  <c:v>-1.54</c:v>
                </c:pt>
                <c:pt idx="15" formatCode="0.00">
                  <c:v>2</c:v>
                </c:pt>
                <c:pt idx="16" formatCode="0.00">
                  <c:v>2.0259999999999998</c:v>
                </c:pt>
                <c:pt idx="17" formatCode="0.00">
                  <c:v>3.03</c:v>
                </c:pt>
                <c:pt idx="18" formatCode="0.00">
                  <c:v>4.2830000000000004</c:v>
                </c:pt>
                <c:pt idx="19" formatCode="0.00">
                  <c:v>4.3250000000000002</c:v>
                </c:pt>
                <c:pt idx="20" formatCode="0.00">
                  <c:v>4.274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81-4271-A372-08D26D0C7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838912"/>
        <c:axId val="280840448"/>
      </c:scatterChart>
      <c:valAx>
        <c:axId val="2808389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840448"/>
        <c:crosses val="autoZero"/>
        <c:crossBetween val="midCat"/>
      </c:valAx>
      <c:valAx>
        <c:axId val="28084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8389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khal'!$B$2617:$B$2642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'Silna-Shir khal'!$C$2617:$C$2642</c:f>
              <c:numCache>
                <c:formatCode>0.000</c:formatCode>
                <c:ptCount val="26"/>
                <c:pt idx="0">
                  <c:v>2.23</c:v>
                </c:pt>
                <c:pt idx="1">
                  <c:v>2.2200000000000002</c:v>
                </c:pt>
                <c:pt idx="2">
                  <c:v>2.2599999999999998</c:v>
                </c:pt>
                <c:pt idx="3">
                  <c:v>1.3109999999999999</c:v>
                </c:pt>
                <c:pt idx="4">
                  <c:v>1.2E-2</c:v>
                </c:pt>
                <c:pt idx="5">
                  <c:v>-0.93400000000000005</c:v>
                </c:pt>
                <c:pt idx="6">
                  <c:v>-1.0509999999999999</c:v>
                </c:pt>
                <c:pt idx="7">
                  <c:v>-1.0740000000000001</c:v>
                </c:pt>
                <c:pt idx="8">
                  <c:v>-1.056</c:v>
                </c:pt>
                <c:pt idx="9">
                  <c:v>-0.93</c:v>
                </c:pt>
                <c:pt idx="10">
                  <c:v>1.6E-2</c:v>
                </c:pt>
                <c:pt idx="11">
                  <c:v>1.07</c:v>
                </c:pt>
                <c:pt idx="12">
                  <c:v>2.0710000000000002</c:v>
                </c:pt>
                <c:pt idx="13">
                  <c:v>2.1</c:v>
                </c:pt>
                <c:pt idx="14">
                  <c:v>2.1389999999999998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A9-4D80-8192-6DBC6B3ADAC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khal'!$I$2617:$I$2642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0.94000000000000039</c:v>
                </c:pt>
                <c:pt idx="12" formatCode="0.00">
                  <c:v>8.5</c:v>
                </c:pt>
                <c:pt idx="13" formatCode="0.00">
                  <c:v>17.5</c:v>
                </c:pt>
                <c:pt idx="14" formatCode="0.00">
                  <c:v>26.5</c:v>
                </c:pt>
                <c:pt idx="15" formatCode="0.00">
                  <c:v>33.840000000000003</c:v>
                </c:pt>
                <c:pt idx="16" formatCode="0.00">
                  <c:v>35</c:v>
                </c:pt>
              </c:numCache>
            </c:numRef>
          </c:xVal>
          <c:yVal>
            <c:numRef>
              <c:f>'Silna-Shir khal'!$J$2617:$J$2642</c:f>
              <c:numCache>
                <c:formatCode>General</c:formatCode>
                <c:ptCount val="26"/>
                <c:pt idx="10" formatCode="0.00">
                  <c:v>2.23</c:v>
                </c:pt>
                <c:pt idx="11" formatCode="0.00">
                  <c:v>2.2599999999999998</c:v>
                </c:pt>
                <c:pt idx="12" formatCode="0.00">
                  <c:v>-1.52</c:v>
                </c:pt>
                <c:pt idx="13" formatCode="0.00">
                  <c:v>-1.52</c:v>
                </c:pt>
                <c:pt idx="14" formatCode="0.00">
                  <c:v>-1.52</c:v>
                </c:pt>
                <c:pt idx="15" formatCode="0.00">
                  <c:v>2.15</c:v>
                </c:pt>
                <c:pt idx="16" formatCode="0.00">
                  <c:v>2.1389999999999998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A9-4D80-8192-6DBC6B3AD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849408"/>
        <c:axId val="280879872"/>
      </c:scatterChart>
      <c:valAx>
        <c:axId val="2808494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879872"/>
        <c:crosses val="autoZero"/>
        <c:crossBetween val="midCat"/>
      </c:valAx>
      <c:valAx>
        <c:axId val="280879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8494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khal'!$B$2650:$B$2675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19.5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32</c:v>
                </c:pt>
                <c:pt idx="14">
                  <c:v>37</c:v>
                </c:pt>
                <c:pt idx="15">
                  <c:v>42</c:v>
                </c:pt>
              </c:numCache>
            </c:numRef>
          </c:xVal>
          <c:yVal>
            <c:numRef>
              <c:f>'Silna-Shir khal'!$C$2650:$C$2675</c:f>
              <c:numCache>
                <c:formatCode>0.000</c:formatCode>
                <c:ptCount val="26"/>
                <c:pt idx="0">
                  <c:v>2.2280000000000002</c:v>
                </c:pt>
                <c:pt idx="1">
                  <c:v>2.2370000000000001</c:v>
                </c:pt>
                <c:pt idx="2">
                  <c:v>2.2469999999999999</c:v>
                </c:pt>
                <c:pt idx="3">
                  <c:v>1.319</c:v>
                </c:pt>
                <c:pt idx="4">
                  <c:v>-0.183</c:v>
                </c:pt>
                <c:pt idx="5">
                  <c:v>-0.68799999999999994</c:v>
                </c:pt>
                <c:pt idx="6">
                  <c:v>-0.86299999999999999</c:v>
                </c:pt>
                <c:pt idx="7">
                  <c:v>-0.90300000000000002</c:v>
                </c:pt>
                <c:pt idx="8">
                  <c:v>-0.78100000000000003</c:v>
                </c:pt>
                <c:pt idx="9">
                  <c:v>-0.68300000000000005</c:v>
                </c:pt>
                <c:pt idx="10">
                  <c:v>-0.182</c:v>
                </c:pt>
                <c:pt idx="11">
                  <c:v>1.218</c:v>
                </c:pt>
                <c:pt idx="12">
                  <c:v>2.3279999999999998</c:v>
                </c:pt>
                <c:pt idx="13">
                  <c:v>2.3180000000000001</c:v>
                </c:pt>
                <c:pt idx="14">
                  <c:v>2.218</c:v>
                </c:pt>
                <c:pt idx="15">
                  <c:v>2.1970000000000001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ED-46ED-BC0A-AC582F1FB03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khal'!$I$2650:$I$2675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1.4800000000000004</c:v>
                </c:pt>
                <c:pt idx="12" formatCode="0.00">
                  <c:v>9</c:v>
                </c:pt>
                <c:pt idx="13" formatCode="0.00">
                  <c:v>18</c:v>
                </c:pt>
                <c:pt idx="14" formatCode="0.00">
                  <c:v>27</c:v>
                </c:pt>
                <c:pt idx="15" formatCode="0.00">
                  <c:v>34.5</c:v>
                </c:pt>
                <c:pt idx="16" formatCode="0.00">
                  <c:v>37</c:v>
                </c:pt>
                <c:pt idx="17" formatCode="0.00">
                  <c:v>42</c:v>
                </c:pt>
              </c:numCache>
            </c:numRef>
          </c:xVal>
          <c:yVal>
            <c:numRef>
              <c:f>'Silna-Shir khal'!$J$2650:$J$2675</c:f>
              <c:numCache>
                <c:formatCode>General</c:formatCode>
                <c:ptCount val="26"/>
                <c:pt idx="10" formatCode="0.00">
                  <c:v>2.2280000000000002</c:v>
                </c:pt>
                <c:pt idx="11" formatCode="0.00">
                  <c:v>2.2599999999999998</c:v>
                </c:pt>
                <c:pt idx="12" formatCode="0.00">
                  <c:v>-1.5</c:v>
                </c:pt>
                <c:pt idx="13" formatCode="0.00">
                  <c:v>-1.5</c:v>
                </c:pt>
                <c:pt idx="14" formatCode="0.00">
                  <c:v>-1.5</c:v>
                </c:pt>
                <c:pt idx="15" formatCode="0.00">
                  <c:v>2.25</c:v>
                </c:pt>
                <c:pt idx="16" formatCode="0.00">
                  <c:v>2.218</c:v>
                </c:pt>
                <c:pt idx="17" formatCode="0.00">
                  <c:v>2.1970000000000001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ED-46ED-BC0A-AC582F1FB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93920"/>
        <c:axId val="280595456"/>
      </c:scatterChart>
      <c:valAx>
        <c:axId val="2805939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595456"/>
        <c:crosses val="autoZero"/>
        <c:crossBetween val="midCat"/>
      </c:valAx>
      <c:valAx>
        <c:axId val="28059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5939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khal'!$B$122:$B$143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'Silna-Shir khal'!$C$122:$C$143</c:f>
              <c:numCache>
                <c:formatCode>0.000</c:formatCode>
                <c:ptCount val="22"/>
                <c:pt idx="0">
                  <c:v>1.1930000000000001</c:v>
                </c:pt>
                <c:pt idx="1">
                  <c:v>1.181</c:v>
                </c:pt>
                <c:pt idx="2">
                  <c:v>1.159</c:v>
                </c:pt>
                <c:pt idx="3">
                  <c:v>0.54200000000000004</c:v>
                </c:pt>
                <c:pt idx="4">
                  <c:v>0.183</c:v>
                </c:pt>
                <c:pt idx="5">
                  <c:v>-9.8000000000000004E-2</c:v>
                </c:pt>
                <c:pt idx="6">
                  <c:v>-0.20699999999999999</c:v>
                </c:pt>
                <c:pt idx="7">
                  <c:v>-0.10199999999999999</c:v>
                </c:pt>
                <c:pt idx="8">
                  <c:v>0.19700000000000001</c:v>
                </c:pt>
                <c:pt idx="9">
                  <c:v>0.59199999999999997</c:v>
                </c:pt>
                <c:pt idx="10">
                  <c:v>1.242</c:v>
                </c:pt>
                <c:pt idx="11">
                  <c:v>1.2370000000000001</c:v>
                </c:pt>
                <c:pt idx="12">
                  <c:v>1.2290000000000001</c:v>
                </c:pt>
                <c:pt idx="13">
                  <c:v>1.2230000000000001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khal'!$I$123:$I$144</c:f>
              <c:numCache>
                <c:formatCode>0.00</c:formatCode>
                <c:ptCount val="22"/>
                <c:pt idx="0">
                  <c:v>5</c:v>
                </c:pt>
                <c:pt idx="1">
                  <c:v>9.75</c:v>
                </c:pt>
                <c:pt idx="2">
                  <c:v>12.9885</c:v>
                </c:pt>
                <c:pt idx="3">
                  <c:v>14.4885</c:v>
                </c:pt>
                <c:pt idx="4">
                  <c:v>15.9885</c:v>
                </c:pt>
                <c:pt idx="5">
                  <c:v>19.351500000000001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</c:numCache>
            </c:numRef>
          </c:xVal>
          <c:yVal>
            <c:numRef>
              <c:f>'Silna-Shir khal'!$J$123:$J$144</c:f>
              <c:numCache>
                <c:formatCode>0.000</c:formatCode>
                <c:ptCount val="22"/>
                <c:pt idx="0">
                  <c:v>1.181</c:v>
                </c:pt>
                <c:pt idx="1">
                  <c:v>1.159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1.242</c:v>
                </c:pt>
                <c:pt idx="6">
                  <c:v>1.2370000000000001</c:v>
                </c:pt>
                <c:pt idx="7">
                  <c:v>1.2290000000000001</c:v>
                </c:pt>
                <c:pt idx="8">
                  <c:v>1.2230000000000001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81664"/>
        <c:axId val="264883200"/>
      </c:scatterChart>
      <c:valAx>
        <c:axId val="2648816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883200"/>
        <c:crosses val="autoZero"/>
        <c:crossBetween val="midCat"/>
      </c:valAx>
      <c:valAx>
        <c:axId val="264883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8816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khal'!$B$2684:$B$2709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44</c:v>
                </c:pt>
                <c:pt idx="19">
                  <c:v>49</c:v>
                </c:pt>
              </c:numCache>
            </c:numRef>
          </c:xVal>
          <c:yVal>
            <c:numRef>
              <c:f>'Silna-Shir khal'!$C$2684:$C$2709</c:f>
              <c:numCache>
                <c:formatCode>0.000</c:formatCode>
                <c:ptCount val="26"/>
                <c:pt idx="0">
                  <c:v>2.9129999999999998</c:v>
                </c:pt>
                <c:pt idx="1">
                  <c:v>2.9279999999999999</c:v>
                </c:pt>
                <c:pt idx="2">
                  <c:v>2.4380000000000002</c:v>
                </c:pt>
                <c:pt idx="3">
                  <c:v>2.42</c:v>
                </c:pt>
                <c:pt idx="4">
                  <c:v>2.319</c:v>
                </c:pt>
                <c:pt idx="5">
                  <c:v>1.0129999999999999</c:v>
                </c:pt>
                <c:pt idx="6">
                  <c:v>0.51500000000000001</c:v>
                </c:pt>
                <c:pt idx="7">
                  <c:v>-0.97199999999999998</c:v>
                </c:pt>
                <c:pt idx="8">
                  <c:v>-1.0369999999999999</c:v>
                </c:pt>
                <c:pt idx="9">
                  <c:v>-0.97099999999999997</c:v>
                </c:pt>
                <c:pt idx="10">
                  <c:v>-0.95199999999999996</c:v>
                </c:pt>
                <c:pt idx="11">
                  <c:v>-0.78500000000000003</c:v>
                </c:pt>
                <c:pt idx="12">
                  <c:v>0.51800000000000002</c:v>
                </c:pt>
                <c:pt idx="13">
                  <c:v>1.5129999999999999</c:v>
                </c:pt>
                <c:pt idx="14">
                  <c:v>2.6110000000000002</c:v>
                </c:pt>
                <c:pt idx="15">
                  <c:v>2.629</c:v>
                </c:pt>
                <c:pt idx="16">
                  <c:v>3.5179999999999998</c:v>
                </c:pt>
                <c:pt idx="17">
                  <c:v>5.1189999999999998</c:v>
                </c:pt>
                <c:pt idx="18">
                  <c:v>5.1379999999999999</c:v>
                </c:pt>
                <c:pt idx="19">
                  <c:v>5.093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DB-4FDA-9D74-C73EBA6C384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khal'!$I$2684:$I$2709</c:f>
              <c:numCache>
                <c:formatCode>General</c:formatCode>
                <c:ptCount val="26"/>
                <c:pt idx="8" formatCode="0.00">
                  <c:v>0</c:v>
                </c:pt>
                <c:pt idx="9" formatCode="0.00">
                  <c:v>3</c:v>
                </c:pt>
                <c:pt idx="10" formatCode="0.00">
                  <c:v>4</c:v>
                </c:pt>
                <c:pt idx="11" formatCode="0.00">
                  <c:v>4.8599999999999994</c:v>
                </c:pt>
                <c:pt idx="12" formatCode="0.00">
                  <c:v>12.7</c:v>
                </c:pt>
                <c:pt idx="13" formatCode="0.00">
                  <c:v>20.2</c:v>
                </c:pt>
                <c:pt idx="14" formatCode="0.00">
                  <c:v>27.7</c:v>
                </c:pt>
                <c:pt idx="15" formatCode="0.00">
                  <c:v>35.879999999999995</c:v>
                </c:pt>
                <c:pt idx="16" formatCode="0.00">
                  <c:v>36</c:v>
                </c:pt>
                <c:pt idx="17" formatCode="0.00">
                  <c:v>38</c:v>
                </c:pt>
                <c:pt idx="18" formatCode="0.00">
                  <c:v>40</c:v>
                </c:pt>
                <c:pt idx="19" formatCode="0.00">
                  <c:v>44</c:v>
                </c:pt>
                <c:pt idx="20" formatCode="0.00">
                  <c:v>49</c:v>
                </c:pt>
              </c:numCache>
            </c:numRef>
          </c:xVal>
          <c:yVal>
            <c:numRef>
              <c:f>'Silna-Shir khal'!$J$2684:$J$2709</c:f>
              <c:numCache>
                <c:formatCode>General</c:formatCode>
                <c:ptCount val="26"/>
                <c:pt idx="8" formatCode="0.00">
                  <c:v>2.9129999999999998</c:v>
                </c:pt>
                <c:pt idx="9" formatCode="0.00">
                  <c:v>2.9279999999999999</c:v>
                </c:pt>
                <c:pt idx="10" formatCode="0.00">
                  <c:v>2.4380000000000002</c:v>
                </c:pt>
                <c:pt idx="11" formatCode="0.00">
                  <c:v>2.44</c:v>
                </c:pt>
                <c:pt idx="12" formatCode="0.00">
                  <c:v>-1.48</c:v>
                </c:pt>
                <c:pt idx="13" formatCode="0.00">
                  <c:v>-1.48</c:v>
                </c:pt>
                <c:pt idx="14" formatCode="0.00">
                  <c:v>-1.48</c:v>
                </c:pt>
                <c:pt idx="15" formatCode="0.00">
                  <c:v>2.61</c:v>
                </c:pt>
                <c:pt idx="16" formatCode="0.00">
                  <c:v>2.629</c:v>
                </c:pt>
                <c:pt idx="17" formatCode="0.00">
                  <c:v>3.5179999999999998</c:v>
                </c:pt>
                <c:pt idx="18" formatCode="0.00">
                  <c:v>5.1189999999999998</c:v>
                </c:pt>
                <c:pt idx="19" formatCode="0.00">
                  <c:v>5.1379999999999999</c:v>
                </c:pt>
                <c:pt idx="20" formatCode="0.00">
                  <c:v>5.093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DB-4FDA-9D74-C73EBA6C3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33344"/>
        <c:axId val="280634880"/>
      </c:scatterChart>
      <c:valAx>
        <c:axId val="2806333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634880"/>
        <c:crosses val="autoZero"/>
        <c:crossBetween val="midCat"/>
      </c:valAx>
      <c:valAx>
        <c:axId val="28063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633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khal'!$B$2718:$B$2743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53</c:v>
                </c:pt>
                <c:pt idx="20">
                  <c:v>57</c:v>
                </c:pt>
              </c:numCache>
            </c:numRef>
          </c:xVal>
          <c:yVal>
            <c:numRef>
              <c:f>'Silna-Shir khal'!$C$2718:$C$2743</c:f>
              <c:numCache>
                <c:formatCode>0.000</c:formatCode>
                <c:ptCount val="26"/>
                <c:pt idx="0">
                  <c:v>2.984</c:v>
                </c:pt>
                <c:pt idx="1">
                  <c:v>2.9430000000000001</c:v>
                </c:pt>
                <c:pt idx="2">
                  <c:v>1.853</c:v>
                </c:pt>
                <c:pt idx="3">
                  <c:v>2.3359999999999999</c:v>
                </c:pt>
                <c:pt idx="4">
                  <c:v>1.24</c:v>
                </c:pt>
                <c:pt idx="5">
                  <c:v>0.495</c:v>
                </c:pt>
                <c:pt idx="6">
                  <c:v>-0.06</c:v>
                </c:pt>
                <c:pt idx="7">
                  <c:v>-0.70599999999999996</c:v>
                </c:pt>
                <c:pt idx="8">
                  <c:v>-0.83199999999999996</c:v>
                </c:pt>
                <c:pt idx="9">
                  <c:v>-0.93700000000000006</c:v>
                </c:pt>
                <c:pt idx="10">
                  <c:v>-0.80500000000000005</c:v>
                </c:pt>
                <c:pt idx="11">
                  <c:v>-0.755</c:v>
                </c:pt>
                <c:pt idx="12">
                  <c:v>-0.252</c:v>
                </c:pt>
                <c:pt idx="13">
                  <c:v>0.34200000000000003</c:v>
                </c:pt>
                <c:pt idx="14">
                  <c:v>1.2410000000000001</c:v>
                </c:pt>
                <c:pt idx="15">
                  <c:v>2.4430000000000001</c:v>
                </c:pt>
                <c:pt idx="16">
                  <c:v>2.484</c:v>
                </c:pt>
                <c:pt idx="17">
                  <c:v>3.74</c:v>
                </c:pt>
                <c:pt idx="18">
                  <c:v>4.7539999999999996</c:v>
                </c:pt>
                <c:pt idx="19">
                  <c:v>4.7930000000000001</c:v>
                </c:pt>
                <c:pt idx="20">
                  <c:v>4.7679999999999998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5C-4A5D-A754-D4CE9F034FB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khal'!$I$2718:$I$2743</c:f>
              <c:numCache>
                <c:formatCode>General</c:formatCode>
                <c:ptCount val="26"/>
                <c:pt idx="8" formatCode="0.00">
                  <c:v>0</c:v>
                </c:pt>
                <c:pt idx="9" formatCode="0.00">
                  <c:v>5</c:v>
                </c:pt>
                <c:pt idx="10" formatCode="0.00">
                  <c:v>6</c:v>
                </c:pt>
                <c:pt idx="11" formatCode="0.00">
                  <c:v>8.9</c:v>
                </c:pt>
                <c:pt idx="12" formatCode="0.00">
                  <c:v>16.5</c:v>
                </c:pt>
                <c:pt idx="13" formatCode="0.00">
                  <c:v>24</c:v>
                </c:pt>
                <c:pt idx="14" formatCode="0.00">
                  <c:v>31.5</c:v>
                </c:pt>
                <c:pt idx="15" formatCode="0.00">
                  <c:v>39.380000000000003</c:v>
                </c:pt>
                <c:pt idx="16" formatCode="0.00">
                  <c:v>43</c:v>
                </c:pt>
                <c:pt idx="17" formatCode="0.00">
                  <c:v>46</c:v>
                </c:pt>
                <c:pt idx="18" formatCode="0.00">
                  <c:v>48</c:v>
                </c:pt>
                <c:pt idx="19" formatCode="0.00">
                  <c:v>53</c:v>
                </c:pt>
                <c:pt idx="20" formatCode="0.00">
                  <c:v>57</c:v>
                </c:pt>
              </c:numCache>
            </c:numRef>
          </c:xVal>
          <c:yVal>
            <c:numRef>
              <c:f>'Silna-Shir khal'!$J$2718:$J$2743</c:f>
              <c:numCache>
                <c:formatCode>General</c:formatCode>
                <c:ptCount val="26"/>
                <c:pt idx="8" formatCode="0.00">
                  <c:v>2.984</c:v>
                </c:pt>
                <c:pt idx="9" formatCode="0.00">
                  <c:v>2.9430000000000001</c:v>
                </c:pt>
                <c:pt idx="10" formatCode="0.00">
                  <c:v>1.853</c:v>
                </c:pt>
                <c:pt idx="11" formatCode="0.00">
                  <c:v>2.34</c:v>
                </c:pt>
                <c:pt idx="12" formatCode="0.00">
                  <c:v>-1.46</c:v>
                </c:pt>
                <c:pt idx="13" formatCode="0.00">
                  <c:v>-1.46</c:v>
                </c:pt>
                <c:pt idx="14" formatCode="0.00">
                  <c:v>-1.46</c:v>
                </c:pt>
                <c:pt idx="15" formatCode="0.00">
                  <c:v>2.48</c:v>
                </c:pt>
                <c:pt idx="16" formatCode="0.00">
                  <c:v>2.484</c:v>
                </c:pt>
                <c:pt idx="17" formatCode="0.00">
                  <c:v>3.74</c:v>
                </c:pt>
                <c:pt idx="18" formatCode="0.00">
                  <c:v>4.7539999999999996</c:v>
                </c:pt>
                <c:pt idx="19" formatCode="0.00">
                  <c:v>4.7930000000000001</c:v>
                </c:pt>
                <c:pt idx="20" formatCode="0.00">
                  <c:v>4.7679999999999998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5C-4A5D-A754-D4CE9F034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64320"/>
        <c:axId val="280682496"/>
      </c:scatterChart>
      <c:valAx>
        <c:axId val="2806643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682496"/>
        <c:crosses val="autoZero"/>
        <c:crossBetween val="midCat"/>
      </c:valAx>
      <c:valAx>
        <c:axId val="280682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664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khal'!$B$2752:$B$2777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46</c:v>
                </c:pt>
                <c:pt idx="21">
                  <c:v>49</c:v>
                </c:pt>
              </c:numCache>
            </c:numRef>
          </c:xVal>
          <c:yVal>
            <c:numRef>
              <c:f>'Silna-Shir khal'!$C$2752:$C$2777</c:f>
              <c:numCache>
                <c:formatCode>0.000</c:formatCode>
                <c:ptCount val="26"/>
                <c:pt idx="0">
                  <c:v>1.31</c:v>
                </c:pt>
                <c:pt idx="1">
                  <c:v>1.359</c:v>
                </c:pt>
                <c:pt idx="2">
                  <c:v>1.456</c:v>
                </c:pt>
                <c:pt idx="3">
                  <c:v>2.2509999999999999</c:v>
                </c:pt>
                <c:pt idx="4">
                  <c:v>2.2519999999999998</c:v>
                </c:pt>
                <c:pt idx="5">
                  <c:v>1.2609999999999999</c:v>
                </c:pt>
                <c:pt idx="6">
                  <c:v>0.65200000000000002</c:v>
                </c:pt>
                <c:pt idx="7">
                  <c:v>-0.44</c:v>
                </c:pt>
                <c:pt idx="8">
                  <c:v>-0.64100000000000001</c:v>
                </c:pt>
                <c:pt idx="9">
                  <c:v>-0.79</c:v>
                </c:pt>
                <c:pt idx="10">
                  <c:v>-1</c:v>
                </c:pt>
                <c:pt idx="11">
                  <c:v>-0.73799999999999999</c:v>
                </c:pt>
                <c:pt idx="12">
                  <c:v>-0.44</c:v>
                </c:pt>
                <c:pt idx="13">
                  <c:v>-0.14599999999999999</c:v>
                </c:pt>
                <c:pt idx="14">
                  <c:v>0.254</c:v>
                </c:pt>
                <c:pt idx="15">
                  <c:v>0.999</c:v>
                </c:pt>
                <c:pt idx="16">
                  <c:v>2.359</c:v>
                </c:pt>
                <c:pt idx="17">
                  <c:v>2.37</c:v>
                </c:pt>
                <c:pt idx="18">
                  <c:v>3.2559999999999998</c:v>
                </c:pt>
                <c:pt idx="19">
                  <c:v>4.66</c:v>
                </c:pt>
                <c:pt idx="20">
                  <c:v>4.71</c:v>
                </c:pt>
                <c:pt idx="21">
                  <c:v>4.5999999999999996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F9-480D-8831-2B152AB3B2A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khal'!$I$2752:$I$2777</c:f>
              <c:numCache>
                <c:formatCode>General</c:formatCode>
                <c:ptCount val="26"/>
                <c:pt idx="8" formatCode="0.00">
                  <c:v>0</c:v>
                </c:pt>
                <c:pt idx="9" formatCode="0.00">
                  <c:v>5</c:v>
                </c:pt>
                <c:pt idx="10" formatCode="0.00">
                  <c:v>7</c:v>
                </c:pt>
                <c:pt idx="11" formatCode="0.00">
                  <c:v>7.62</c:v>
                </c:pt>
                <c:pt idx="12" formatCode="0.00">
                  <c:v>14.5</c:v>
                </c:pt>
                <c:pt idx="13" formatCode="0.00">
                  <c:v>22</c:v>
                </c:pt>
                <c:pt idx="14" formatCode="0.00">
                  <c:v>29.5</c:v>
                </c:pt>
                <c:pt idx="15" formatCode="0.00">
                  <c:v>37.1</c:v>
                </c:pt>
                <c:pt idx="16" formatCode="0.00">
                  <c:v>38</c:v>
                </c:pt>
                <c:pt idx="17" formatCode="0.00">
                  <c:v>40</c:v>
                </c:pt>
                <c:pt idx="18" formatCode="0.00">
                  <c:v>42</c:v>
                </c:pt>
                <c:pt idx="19" formatCode="0.00">
                  <c:v>46</c:v>
                </c:pt>
                <c:pt idx="20" formatCode="0.00">
                  <c:v>49</c:v>
                </c:pt>
              </c:numCache>
            </c:numRef>
          </c:xVal>
          <c:yVal>
            <c:numRef>
              <c:f>'Silna-Shir khal'!$J$2752:$J$2777</c:f>
              <c:numCache>
                <c:formatCode>General</c:formatCode>
                <c:ptCount val="26"/>
                <c:pt idx="8" formatCode="0.00">
                  <c:v>1.31</c:v>
                </c:pt>
                <c:pt idx="9" formatCode="0.00">
                  <c:v>1.359</c:v>
                </c:pt>
                <c:pt idx="10" formatCode="0.00">
                  <c:v>1.456</c:v>
                </c:pt>
                <c:pt idx="11" formatCode="0.00">
                  <c:v>2</c:v>
                </c:pt>
                <c:pt idx="12" formatCode="0.00">
                  <c:v>-1.44</c:v>
                </c:pt>
                <c:pt idx="13" formatCode="0.00">
                  <c:v>-1.44</c:v>
                </c:pt>
                <c:pt idx="14" formatCode="0.00">
                  <c:v>-1.44</c:v>
                </c:pt>
                <c:pt idx="15" formatCode="0.00">
                  <c:v>2.36</c:v>
                </c:pt>
                <c:pt idx="16" formatCode="0.00">
                  <c:v>2.37</c:v>
                </c:pt>
                <c:pt idx="17" formatCode="0.00">
                  <c:v>3.2559999999999998</c:v>
                </c:pt>
                <c:pt idx="18" formatCode="0.00">
                  <c:v>4.66</c:v>
                </c:pt>
                <c:pt idx="19" formatCode="0.00">
                  <c:v>4.71</c:v>
                </c:pt>
                <c:pt idx="20" formatCode="0.00">
                  <c:v>4.5999999999999996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F9-480D-8831-2B152AB3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707840"/>
        <c:axId val="280709376"/>
      </c:scatterChart>
      <c:valAx>
        <c:axId val="2807078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709376"/>
        <c:crosses val="autoZero"/>
        <c:crossBetween val="midCat"/>
      </c:valAx>
      <c:valAx>
        <c:axId val="28070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7078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khal'!$B$2786:$B$2811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14.5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39</c:v>
                </c:pt>
                <c:pt idx="18">
                  <c:v>44</c:v>
                </c:pt>
              </c:numCache>
            </c:numRef>
          </c:xVal>
          <c:yVal>
            <c:numRef>
              <c:f>'Silna-Shir khal'!$C$2786:$C$2811</c:f>
              <c:numCache>
                <c:formatCode>0.000</c:formatCode>
                <c:ptCount val="26"/>
                <c:pt idx="0">
                  <c:v>3.0739999999999998</c:v>
                </c:pt>
                <c:pt idx="1">
                  <c:v>3.085</c:v>
                </c:pt>
                <c:pt idx="2">
                  <c:v>3.0150000000000001</c:v>
                </c:pt>
                <c:pt idx="3">
                  <c:v>1.8740000000000001</c:v>
                </c:pt>
                <c:pt idx="4">
                  <c:v>0.88500000000000001</c:v>
                </c:pt>
                <c:pt idx="5">
                  <c:v>-0.42899999999999999</c:v>
                </c:pt>
                <c:pt idx="6">
                  <c:v>-0.82099999999999995</c:v>
                </c:pt>
                <c:pt idx="7">
                  <c:v>-0.84499999999999997</c:v>
                </c:pt>
                <c:pt idx="8">
                  <c:v>-0.70599999999999996</c:v>
                </c:pt>
                <c:pt idx="9">
                  <c:v>-0.52500000000000002</c:v>
                </c:pt>
                <c:pt idx="10">
                  <c:v>1.167</c:v>
                </c:pt>
                <c:pt idx="11">
                  <c:v>2.3740000000000001</c:v>
                </c:pt>
                <c:pt idx="12">
                  <c:v>3.1749999999999998</c:v>
                </c:pt>
                <c:pt idx="13">
                  <c:v>3.1840000000000002</c:v>
                </c:pt>
                <c:pt idx="14">
                  <c:v>3.3690000000000002</c:v>
                </c:pt>
                <c:pt idx="15">
                  <c:v>4.375</c:v>
                </c:pt>
                <c:pt idx="16">
                  <c:v>5.4749999999999996</c:v>
                </c:pt>
                <c:pt idx="17">
                  <c:v>5.5250000000000004</c:v>
                </c:pt>
                <c:pt idx="18">
                  <c:v>5.4790000000000001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AB-4A6C-9ED4-8403872E640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khal'!$I$2786:$I$2811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0.62000000000000099</c:v>
                </c:pt>
                <c:pt idx="12" formatCode="0.00">
                  <c:v>9.5</c:v>
                </c:pt>
                <c:pt idx="13" formatCode="0.00">
                  <c:v>17</c:v>
                </c:pt>
                <c:pt idx="14" formatCode="0.00">
                  <c:v>24.5</c:v>
                </c:pt>
                <c:pt idx="15" formatCode="0.00">
                  <c:v>38.299999999999997</c:v>
                </c:pt>
                <c:pt idx="16" formatCode="0.00">
                  <c:v>39</c:v>
                </c:pt>
                <c:pt idx="17" formatCode="0.00">
                  <c:v>44</c:v>
                </c:pt>
              </c:numCache>
            </c:numRef>
          </c:xVal>
          <c:yVal>
            <c:numRef>
              <c:f>'Silna-Shir khal'!$J$2786:$J$2811</c:f>
              <c:numCache>
                <c:formatCode>General</c:formatCode>
                <c:ptCount val="26"/>
                <c:pt idx="10" formatCode="0.00">
                  <c:v>3.0739999999999998</c:v>
                </c:pt>
                <c:pt idx="11" formatCode="0.00">
                  <c:v>3.02</c:v>
                </c:pt>
                <c:pt idx="12" formatCode="0.00">
                  <c:v>-1.42</c:v>
                </c:pt>
                <c:pt idx="13" formatCode="0.00">
                  <c:v>-1.42</c:v>
                </c:pt>
                <c:pt idx="14" formatCode="0.00">
                  <c:v>-1.42</c:v>
                </c:pt>
                <c:pt idx="15" formatCode="0.00">
                  <c:v>5.48</c:v>
                </c:pt>
                <c:pt idx="16" formatCode="0.00">
                  <c:v>5.5250000000000004</c:v>
                </c:pt>
                <c:pt idx="17" formatCode="0.00">
                  <c:v>5.4790000000000001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AB-4A6C-9ED4-8403872E6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742912"/>
        <c:axId val="280752896"/>
      </c:scatterChart>
      <c:valAx>
        <c:axId val="2807429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752896"/>
        <c:crosses val="autoZero"/>
        <c:crossBetween val="midCat"/>
      </c:valAx>
      <c:valAx>
        <c:axId val="28075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7429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khal'!$B$2820:$B$2845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'Silna-Shir khal'!$C$2820:$C$2845</c:f>
              <c:numCache>
                <c:formatCode>0.000</c:formatCode>
                <c:ptCount val="26"/>
                <c:pt idx="0">
                  <c:v>1.33</c:v>
                </c:pt>
                <c:pt idx="1">
                  <c:v>1.37</c:v>
                </c:pt>
                <c:pt idx="2">
                  <c:v>1.429</c:v>
                </c:pt>
                <c:pt idx="3">
                  <c:v>2.036</c:v>
                </c:pt>
                <c:pt idx="4">
                  <c:v>2.02</c:v>
                </c:pt>
                <c:pt idx="5">
                  <c:v>0.92900000000000005</c:v>
                </c:pt>
                <c:pt idx="6">
                  <c:v>2.9000000000000001E-2</c:v>
                </c:pt>
                <c:pt idx="7">
                  <c:v>-0.37</c:v>
                </c:pt>
                <c:pt idx="8">
                  <c:v>-0.56999999999999995</c:v>
                </c:pt>
                <c:pt idx="9">
                  <c:v>-0.65100000000000002</c:v>
                </c:pt>
                <c:pt idx="10">
                  <c:v>-0.56000000000000005</c:v>
                </c:pt>
                <c:pt idx="11">
                  <c:v>-0.17100000000000001</c:v>
                </c:pt>
                <c:pt idx="12">
                  <c:v>0.219</c:v>
                </c:pt>
                <c:pt idx="13">
                  <c:v>1.022</c:v>
                </c:pt>
                <c:pt idx="14">
                  <c:v>1.921</c:v>
                </c:pt>
                <c:pt idx="15">
                  <c:v>1.91</c:v>
                </c:pt>
                <c:pt idx="16">
                  <c:v>1.98</c:v>
                </c:pt>
                <c:pt idx="17">
                  <c:v>2.0390000000000001</c:v>
                </c:pt>
                <c:pt idx="18">
                  <c:v>2.13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DC-4EE4-9A23-266CEBE1278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khal'!$I$2820:$I$2845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4.9000000000000004</c:v>
                </c:pt>
                <c:pt idx="12" formatCode="0.00">
                  <c:v>10.5</c:v>
                </c:pt>
                <c:pt idx="13" formatCode="0.00">
                  <c:v>18</c:v>
                </c:pt>
                <c:pt idx="14" formatCode="0.00">
                  <c:v>25.5</c:v>
                </c:pt>
                <c:pt idx="15" formatCode="0.00">
                  <c:v>32.26</c:v>
                </c:pt>
                <c:pt idx="16" formatCode="0.00">
                  <c:v>35</c:v>
                </c:pt>
                <c:pt idx="17" formatCode="0.00">
                  <c:v>40</c:v>
                </c:pt>
                <c:pt idx="18" formatCode="0.00">
                  <c:v>45</c:v>
                </c:pt>
              </c:numCache>
            </c:numRef>
          </c:xVal>
          <c:yVal>
            <c:numRef>
              <c:f>'Silna-Shir khal'!$J$2820:$J$2845</c:f>
              <c:numCache>
                <c:formatCode>General</c:formatCode>
                <c:ptCount val="26"/>
                <c:pt idx="10" formatCode="0.00">
                  <c:v>1.33</c:v>
                </c:pt>
                <c:pt idx="11" formatCode="0.00">
                  <c:v>1.4</c:v>
                </c:pt>
                <c:pt idx="12" formatCode="0.00">
                  <c:v>-1.4</c:v>
                </c:pt>
                <c:pt idx="13" formatCode="0.00">
                  <c:v>-1.4</c:v>
                </c:pt>
                <c:pt idx="14" formatCode="0.00">
                  <c:v>-1.4</c:v>
                </c:pt>
                <c:pt idx="15" formatCode="0.00">
                  <c:v>1.98</c:v>
                </c:pt>
                <c:pt idx="16" formatCode="0.00">
                  <c:v>1.98</c:v>
                </c:pt>
                <c:pt idx="17" formatCode="0.00">
                  <c:v>2.0390000000000001</c:v>
                </c:pt>
                <c:pt idx="18" formatCode="0.00">
                  <c:v>2.13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DC-4EE4-9A23-266CEBE12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41088"/>
        <c:axId val="281242624"/>
      </c:scatterChart>
      <c:valAx>
        <c:axId val="2812410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242624"/>
        <c:crosses val="autoZero"/>
        <c:crossBetween val="midCat"/>
      </c:valAx>
      <c:valAx>
        <c:axId val="281242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2410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khal'!$B$2855:$B$2880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19.5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54</c:v>
                </c:pt>
                <c:pt idx="21">
                  <c:v>59</c:v>
                </c:pt>
              </c:numCache>
            </c:numRef>
          </c:xVal>
          <c:yVal>
            <c:numRef>
              <c:f>'Silna-Shir khal'!$C$2855:$C$2880</c:f>
              <c:numCache>
                <c:formatCode>0.000</c:formatCode>
                <c:ptCount val="26"/>
                <c:pt idx="0">
                  <c:v>0.85499999999999998</c:v>
                </c:pt>
                <c:pt idx="1">
                  <c:v>0.95499999999999996</c:v>
                </c:pt>
                <c:pt idx="2">
                  <c:v>1.175</c:v>
                </c:pt>
                <c:pt idx="3">
                  <c:v>1.6459999999999999</c:v>
                </c:pt>
                <c:pt idx="4">
                  <c:v>1.6559999999999999</c:v>
                </c:pt>
                <c:pt idx="5">
                  <c:v>0.94799999999999995</c:v>
                </c:pt>
                <c:pt idx="6">
                  <c:v>0.05</c:v>
                </c:pt>
                <c:pt idx="7">
                  <c:v>-0.12</c:v>
                </c:pt>
                <c:pt idx="8">
                  <c:v>-0.124</c:v>
                </c:pt>
                <c:pt idx="9">
                  <c:v>-0.14299999999999999</c:v>
                </c:pt>
                <c:pt idx="10">
                  <c:v>-0.94</c:v>
                </c:pt>
                <c:pt idx="11">
                  <c:v>6.0000000000000001E-3</c:v>
                </c:pt>
                <c:pt idx="12">
                  <c:v>0.45500000000000002</c:v>
                </c:pt>
                <c:pt idx="13">
                  <c:v>0.95499999999999996</c:v>
                </c:pt>
                <c:pt idx="14">
                  <c:v>1.502</c:v>
                </c:pt>
                <c:pt idx="15">
                  <c:v>1.4970000000000001</c:v>
                </c:pt>
                <c:pt idx="16">
                  <c:v>1.5660000000000001</c:v>
                </c:pt>
                <c:pt idx="17">
                  <c:v>1.9550000000000001</c:v>
                </c:pt>
                <c:pt idx="18">
                  <c:v>3.1549999999999998</c:v>
                </c:pt>
                <c:pt idx="19">
                  <c:v>4.4550000000000001</c:v>
                </c:pt>
                <c:pt idx="20">
                  <c:v>4.4660000000000002</c:v>
                </c:pt>
                <c:pt idx="21">
                  <c:v>4.43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E5-4CF6-B710-CFB3C6151D4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khal'!$I$2855:$I$2880</c:f>
              <c:numCache>
                <c:formatCode>General</c:formatCode>
                <c:ptCount val="26"/>
                <c:pt idx="9" formatCode="0.00">
                  <c:v>0</c:v>
                </c:pt>
                <c:pt idx="10" formatCode="0.00">
                  <c:v>5</c:v>
                </c:pt>
                <c:pt idx="11" formatCode="0.00">
                  <c:v>7.54</c:v>
                </c:pt>
                <c:pt idx="12" formatCode="0.00">
                  <c:v>12.5</c:v>
                </c:pt>
                <c:pt idx="13" formatCode="0.00">
                  <c:v>20</c:v>
                </c:pt>
                <c:pt idx="14" formatCode="0.00">
                  <c:v>27.5</c:v>
                </c:pt>
                <c:pt idx="15" formatCode="0.00">
                  <c:v>33.26</c:v>
                </c:pt>
                <c:pt idx="16" formatCode="0.00">
                  <c:v>35</c:v>
                </c:pt>
                <c:pt idx="17" formatCode="0.00">
                  <c:v>40</c:v>
                </c:pt>
                <c:pt idx="18" formatCode="0.00">
                  <c:v>45</c:v>
                </c:pt>
                <c:pt idx="19" formatCode="0.00">
                  <c:v>47</c:v>
                </c:pt>
                <c:pt idx="20" formatCode="0.00">
                  <c:v>49</c:v>
                </c:pt>
                <c:pt idx="21" formatCode="0.00">
                  <c:v>54</c:v>
                </c:pt>
                <c:pt idx="22" formatCode="0.00">
                  <c:v>59</c:v>
                </c:pt>
              </c:numCache>
            </c:numRef>
          </c:xVal>
          <c:yVal>
            <c:numRef>
              <c:f>'Silna-Shir khal'!$J$2855:$J$2880</c:f>
              <c:numCache>
                <c:formatCode>General</c:formatCode>
                <c:ptCount val="26"/>
                <c:pt idx="9" formatCode="0.00">
                  <c:v>0.85499999999999998</c:v>
                </c:pt>
                <c:pt idx="10" formatCode="0.00">
                  <c:v>0.95499999999999996</c:v>
                </c:pt>
                <c:pt idx="11" formatCode="0.00">
                  <c:v>1.1000000000000001</c:v>
                </c:pt>
                <c:pt idx="12" formatCode="0.00">
                  <c:v>-1.38</c:v>
                </c:pt>
                <c:pt idx="13" formatCode="0.00">
                  <c:v>-1.38</c:v>
                </c:pt>
                <c:pt idx="14" formatCode="0.00">
                  <c:v>-1.38</c:v>
                </c:pt>
                <c:pt idx="15" formatCode="0.00">
                  <c:v>1.5</c:v>
                </c:pt>
                <c:pt idx="16" formatCode="0.00">
                  <c:v>1.4970000000000001</c:v>
                </c:pt>
                <c:pt idx="17" formatCode="0.00">
                  <c:v>1.5660000000000001</c:v>
                </c:pt>
                <c:pt idx="18" formatCode="0.00">
                  <c:v>1.9550000000000001</c:v>
                </c:pt>
                <c:pt idx="19" formatCode="0.00">
                  <c:v>3.1549999999999998</c:v>
                </c:pt>
                <c:pt idx="20" formatCode="0.00">
                  <c:v>4.4550000000000001</c:v>
                </c:pt>
                <c:pt idx="21" formatCode="0.00">
                  <c:v>4.4660000000000002</c:v>
                </c:pt>
                <c:pt idx="22" formatCode="0.00">
                  <c:v>4.43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E5-4CF6-B710-CFB3C6151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92096"/>
        <c:axId val="281093632"/>
      </c:scatterChart>
      <c:valAx>
        <c:axId val="2810920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093632"/>
        <c:crosses val="autoZero"/>
        <c:crossBetween val="midCat"/>
      </c:valAx>
      <c:valAx>
        <c:axId val="28109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0920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khal'!$B$2888:$B$2913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39</c:v>
                </c:pt>
                <c:pt idx="15">
                  <c:v>44</c:v>
                </c:pt>
              </c:numCache>
            </c:numRef>
          </c:xVal>
          <c:yVal>
            <c:numRef>
              <c:f>'Silna-Shir khal'!$C$2888:$C$2913</c:f>
              <c:numCache>
                <c:formatCode>0.000</c:formatCode>
                <c:ptCount val="26"/>
                <c:pt idx="0">
                  <c:v>2.7839999999999998</c:v>
                </c:pt>
                <c:pt idx="1">
                  <c:v>2.754</c:v>
                </c:pt>
                <c:pt idx="2">
                  <c:v>2.7440000000000002</c:v>
                </c:pt>
                <c:pt idx="3">
                  <c:v>1.643</c:v>
                </c:pt>
                <c:pt idx="4">
                  <c:v>0.64300000000000002</c:v>
                </c:pt>
                <c:pt idx="5">
                  <c:v>-0.25600000000000001</c:v>
                </c:pt>
                <c:pt idx="6">
                  <c:v>-0.34599999999999997</c:v>
                </c:pt>
                <c:pt idx="7">
                  <c:v>-0.26500000000000001</c:v>
                </c:pt>
                <c:pt idx="8">
                  <c:v>0.13800000000000001</c:v>
                </c:pt>
                <c:pt idx="9">
                  <c:v>1.9430000000000001</c:v>
                </c:pt>
                <c:pt idx="10">
                  <c:v>3.1440000000000001</c:v>
                </c:pt>
                <c:pt idx="11">
                  <c:v>3.1349999999999998</c:v>
                </c:pt>
                <c:pt idx="12">
                  <c:v>4.0430000000000001</c:v>
                </c:pt>
                <c:pt idx="13">
                  <c:v>4.7439999999999998</c:v>
                </c:pt>
                <c:pt idx="14">
                  <c:v>4.7679999999999998</c:v>
                </c:pt>
                <c:pt idx="15">
                  <c:v>4.7350000000000003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3A-4B7D-9AAE-DA31C2B7C6B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khal'!$I$2888:$I$2913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1.2799999999999994</c:v>
                </c:pt>
                <c:pt idx="12" formatCode="0.00">
                  <c:v>9.5</c:v>
                </c:pt>
                <c:pt idx="13" formatCode="0.00">
                  <c:v>17</c:v>
                </c:pt>
                <c:pt idx="14" formatCode="0.00">
                  <c:v>24.5</c:v>
                </c:pt>
                <c:pt idx="15" formatCode="0.00">
                  <c:v>36.76</c:v>
                </c:pt>
                <c:pt idx="16" formatCode="0.00">
                  <c:v>39</c:v>
                </c:pt>
                <c:pt idx="17" formatCode="0.00">
                  <c:v>44</c:v>
                </c:pt>
              </c:numCache>
            </c:numRef>
          </c:xVal>
          <c:yVal>
            <c:numRef>
              <c:f>'Silna-Shir khal'!$J$2888:$J$2913</c:f>
              <c:numCache>
                <c:formatCode>General</c:formatCode>
                <c:ptCount val="26"/>
                <c:pt idx="10" formatCode="0.00">
                  <c:v>2.7839999999999998</c:v>
                </c:pt>
                <c:pt idx="11" formatCode="0.00">
                  <c:v>2.75</c:v>
                </c:pt>
                <c:pt idx="12" formatCode="0.00">
                  <c:v>-1.36</c:v>
                </c:pt>
                <c:pt idx="13" formatCode="0.00">
                  <c:v>-1.36</c:v>
                </c:pt>
                <c:pt idx="14" formatCode="0.00">
                  <c:v>-1.36</c:v>
                </c:pt>
                <c:pt idx="15" formatCode="0.00">
                  <c:v>4.7699999999999996</c:v>
                </c:pt>
                <c:pt idx="16" formatCode="0.00">
                  <c:v>4.7679999999999998</c:v>
                </c:pt>
                <c:pt idx="17" formatCode="0.00">
                  <c:v>4.7350000000000003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3A-4B7D-9AAE-DA31C2B7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14880"/>
        <c:axId val="281124864"/>
      </c:scatterChart>
      <c:valAx>
        <c:axId val="2811148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124864"/>
        <c:crosses val="autoZero"/>
        <c:crossBetween val="midCat"/>
      </c:valAx>
      <c:valAx>
        <c:axId val="28112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1148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khal'!$B$2922:$B$2947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37</c:v>
                </c:pt>
                <c:pt idx="15">
                  <c:v>40</c:v>
                </c:pt>
                <c:pt idx="16">
                  <c:v>45</c:v>
                </c:pt>
              </c:numCache>
            </c:numRef>
          </c:xVal>
          <c:yVal>
            <c:numRef>
              <c:f>'Silna-Shir khal'!$C$2922:$C$2947</c:f>
              <c:numCache>
                <c:formatCode>0.000</c:formatCode>
                <c:ptCount val="26"/>
                <c:pt idx="0">
                  <c:v>2.5489999999999999</c:v>
                </c:pt>
                <c:pt idx="1">
                  <c:v>2.5790000000000002</c:v>
                </c:pt>
                <c:pt idx="2">
                  <c:v>2.5950000000000002</c:v>
                </c:pt>
                <c:pt idx="3">
                  <c:v>1.5980000000000001</c:v>
                </c:pt>
                <c:pt idx="4">
                  <c:v>8.0000000000000002E-3</c:v>
                </c:pt>
                <c:pt idx="5">
                  <c:v>-0.44</c:v>
                </c:pt>
                <c:pt idx="6">
                  <c:v>-0.48199999999999998</c:v>
                </c:pt>
                <c:pt idx="7">
                  <c:v>-0.43099999999999999</c:v>
                </c:pt>
                <c:pt idx="8">
                  <c:v>1.9E-2</c:v>
                </c:pt>
                <c:pt idx="9">
                  <c:v>1.798</c:v>
                </c:pt>
                <c:pt idx="10">
                  <c:v>3.0990000000000002</c:v>
                </c:pt>
                <c:pt idx="11">
                  <c:v>5.3719999999999999</c:v>
                </c:pt>
                <c:pt idx="12">
                  <c:v>5.36</c:v>
                </c:pt>
                <c:pt idx="13">
                  <c:v>5.3129999999999997</c:v>
                </c:pt>
                <c:pt idx="14">
                  <c:v>3.5979999999999999</c:v>
                </c:pt>
                <c:pt idx="15">
                  <c:v>2.597</c:v>
                </c:pt>
                <c:pt idx="16">
                  <c:v>2.59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7B-4FE9-8056-D44E0A458AD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khal'!$I$2922:$I$2947</c:f>
              <c:numCache>
                <c:formatCode>General</c:formatCode>
                <c:ptCount val="26"/>
                <c:pt idx="10" formatCode="0.00">
                  <c:v>0</c:v>
                </c:pt>
                <c:pt idx="11" formatCode="0.00">
                  <c:v>0.61999999999999922</c:v>
                </c:pt>
                <c:pt idx="12" formatCode="0.00">
                  <c:v>8.5</c:v>
                </c:pt>
                <c:pt idx="13" formatCode="0.00">
                  <c:v>16</c:v>
                </c:pt>
                <c:pt idx="14" formatCode="0.00">
                  <c:v>23.5</c:v>
                </c:pt>
                <c:pt idx="15" formatCode="0.00">
                  <c:v>35.879999999999995</c:v>
                </c:pt>
                <c:pt idx="16" formatCode="0.00">
                  <c:v>37</c:v>
                </c:pt>
                <c:pt idx="17" formatCode="0.00">
                  <c:v>40</c:v>
                </c:pt>
                <c:pt idx="18" formatCode="0.00">
                  <c:v>45</c:v>
                </c:pt>
              </c:numCache>
            </c:numRef>
          </c:xVal>
          <c:yVal>
            <c:numRef>
              <c:f>'Silna-Shir khal'!$J$2922:$J$2947</c:f>
              <c:numCache>
                <c:formatCode>General</c:formatCode>
                <c:ptCount val="26"/>
                <c:pt idx="10" formatCode="0.00">
                  <c:v>2.5489999999999999</c:v>
                </c:pt>
                <c:pt idx="11" formatCode="0.00">
                  <c:v>2.6</c:v>
                </c:pt>
                <c:pt idx="12" formatCode="0.00">
                  <c:v>-1.34</c:v>
                </c:pt>
                <c:pt idx="13" formatCode="0.00">
                  <c:v>-1.34</c:v>
                </c:pt>
                <c:pt idx="14" formatCode="0.00">
                  <c:v>-1.34</c:v>
                </c:pt>
                <c:pt idx="15" formatCode="0.00">
                  <c:v>4.8499999999999996</c:v>
                </c:pt>
                <c:pt idx="16" formatCode="0.00">
                  <c:v>3.5979999999999999</c:v>
                </c:pt>
                <c:pt idx="17" formatCode="0.00">
                  <c:v>2.597</c:v>
                </c:pt>
                <c:pt idx="18" formatCode="0.00">
                  <c:v>2.59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7B-4FE9-8056-D44E0A45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50208"/>
        <c:axId val="281151744"/>
      </c:scatterChart>
      <c:valAx>
        <c:axId val="2811502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151744"/>
        <c:crosses val="autoZero"/>
        <c:crossBetween val="midCat"/>
      </c:valAx>
      <c:valAx>
        <c:axId val="281151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1502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khal'!$B$2955:$B$2980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39</c:v>
                </c:pt>
                <c:pt idx="16">
                  <c:v>44</c:v>
                </c:pt>
                <c:pt idx="17">
                  <c:v>50</c:v>
                </c:pt>
              </c:numCache>
            </c:numRef>
          </c:xVal>
          <c:yVal>
            <c:numRef>
              <c:f>'Silna-Shir khal'!$C$2955:$C$2980</c:f>
              <c:numCache>
                <c:formatCode>0.000</c:formatCode>
                <c:ptCount val="26"/>
                <c:pt idx="0">
                  <c:v>2.5059999999999998</c:v>
                </c:pt>
                <c:pt idx="1">
                  <c:v>2.5760000000000001</c:v>
                </c:pt>
                <c:pt idx="2">
                  <c:v>2.5649999999999999</c:v>
                </c:pt>
                <c:pt idx="3">
                  <c:v>1.764</c:v>
                </c:pt>
                <c:pt idx="4">
                  <c:v>0.66</c:v>
                </c:pt>
                <c:pt idx="5">
                  <c:v>0.161</c:v>
                </c:pt>
                <c:pt idx="6">
                  <c:v>-0.33500000000000002</c:v>
                </c:pt>
                <c:pt idx="7">
                  <c:v>-0.40400000000000003</c:v>
                </c:pt>
                <c:pt idx="8">
                  <c:v>-0.47299999999999998</c:v>
                </c:pt>
                <c:pt idx="9">
                  <c:v>-0.42499999999999999</c:v>
                </c:pt>
                <c:pt idx="10">
                  <c:v>-0.33500000000000002</c:v>
                </c:pt>
                <c:pt idx="11">
                  <c:v>-9.4E-2</c:v>
                </c:pt>
                <c:pt idx="12">
                  <c:v>0.76600000000000001</c:v>
                </c:pt>
                <c:pt idx="13">
                  <c:v>1.764</c:v>
                </c:pt>
                <c:pt idx="14">
                  <c:v>2.7160000000000002</c:v>
                </c:pt>
                <c:pt idx="15">
                  <c:v>2.7250000000000001</c:v>
                </c:pt>
                <c:pt idx="16">
                  <c:v>2.706</c:v>
                </c:pt>
                <c:pt idx="17">
                  <c:v>2.69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9D-4B18-AF90-5B73D69E760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khal'!$I$2955:$I$2980</c:f>
              <c:numCache>
                <c:formatCode>General</c:formatCode>
                <c:ptCount val="26"/>
                <c:pt idx="9" formatCode="0.00">
                  <c:v>0</c:v>
                </c:pt>
                <c:pt idx="10" formatCode="0.00">
                  <c:v>5</c:v>
                </c:pt>
                <c:pt idx="11" formatCode="0.00">
                  <c:v>6.66</c:v>
                </c:pt>
                <c:pt idx="12" formatCode="0.00">
                  <c:v>14.5</c:v>
                </c:pt>
                <c:pt idx="13" formatCode="0.00">
                  <c:v>22</c:v>
                </c:pt>
                <c:pt idx="14" formatCode="0.00">
                  <c:v>29.5</c:v>
                </c:pt>
                <c:pt idx="15" formatCode="0.00">
                  <c:v>37.58</c:v>
                </c:pt>
                <c:pt idx="16" formatCode="0.00">
                  <c:v>39</c:v>
                </c:pt>
                <c:pt idx="17" formatCode="0.00">
                  <c:v>44</c:v>
                </c:pt>
                <c:pt idx="18" formatCode="0.00">
                  <c:v>50</c:v>
                </c:pt>
              </c:numCache>
            </c:numRef>
          </c:xVal>
          <c:yVal>
            <c:numRef>
              <c:f>'Silna-Shir khal'!$J$2955:$J$2980</c:f>
              <c:numCache>
                <c:formatCode>General</c:formatCode>
                <c:ptCount val="26"/>
                <c:pt idx="9" formatCode="0.00">
                  <c:v>2.5059999999999998</c:v>
                </c:pt>
                <c:pt idx="10" formatCode="0.00">
                  <c:v>2.5760000000000001</c:v>
                </c:pt>
                <c:pt idx="11" formatCode="0.00">
                  <c:v>2.6</c:v>
                </c:pt>
                <c:pt idx="12" formatCode="0.00">
                  <c:v>-1.32</c:v>
                </c:pt>
                <c:pt idx="13" formatCode="0.00">
                  <c:v>-1.32</c:v>
                </c:pt>
                <c:pt idx="14" formatCode="0.00">
                  <c:v>-1.32</c:v>
                </c:pt>
                <c:pt idx="15" formatCode="0.00">
                  <c:v>2.72</c:v>
                </c:pt>
                <c:pt idx="16" formatCode="0.00">
                  <c:v>2.7250000000000001</c:v>
                </c:pt>
                <c:pt idx="17" formatCode="0.00">
                  <c:v>2.706</c:v>
                </c:pt>
                <c:pt idx="18" formatCode="0.00">
                  <c:v>2.69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9D-4B18-AF90-5B73D69E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85280"/>
        <c:axId val="281187072"/>
      </c:scatterChart>
      <c:valAx>
        <c:axId val="2811852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187072"/>
        <c:crosses val="autoZero"/>
        <c:crossBetween val="midCat"/>
      </c:valAx>
      <c:valAx>
        <c:axId val="28118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185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'Silna-Shir khal'!$B$2989:$B$3014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'Silna-Shir khal'!$C$2989:$C$3014</c:f>
              <c:numCache>
                <c:formatCode>0.000</c:formatCode>
                <c:ptCount val="26"/>
                <c:pt idx="0">
                  <c:v>2.3610000000000002</c:v>
                </c:pt>
                <c:pt idx="1">
                  <c:v>2.38</c:v>
                </c:pt>
                <c:pt idx="2">
                  <c:v>2.37</c:v>
                </c:pt>
                <c:pt idx="3">
                  <c:v>1.571</c:v>
                </c:pt>
                <c:pt idx="4">
                  <c:v>0.56499999999999995</c:v>
                </c:pt>
                <c:pt idx="5">
                  <c:v>-3.5000000000000003E-2</c:v>
                </c:pt>
                <c:pt idx="6">
                  <c:v>-0.27</c:v>
                </c:pt>
                <c:pt idx="7">
                  <c:v>0.379</c:v>
                </c:pt>
                <c:pt idx="8">
                  <c:v>0.28299999999999997</c:v>
                </c:pt>
                <c:pt idx="9">
                  <c:v>-0.17799999999999999</c:v>
                </c:pt>
                <c:pt idx="10">
                  <c:v>0.76700000000000002</c:v>
                </c:pt>
                <c:pt idx="11">
                  <c:v>1.569</c:v>
                </c:pt>
                <c:pt idx="12">
                  <c:v>2.37</c:v>
                </c:pt>
                <c:pt idx="13">
                  <c:v>2.391</c:v>
                </c:pt>
                <c:pt idx="14">
                  <c:v>2.395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34-4A13-8C50-194AB6BB5E9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'Silna-Shir khal'!$I$2989:$I$3014</c:f>
              <c:numCache>
                <c:formatCode>General</c:formatCode>
                <c:ptCount val="26"/>
                <c:pt idx="9" formatCode="0.00">
                  <c:v>0</c:v>
                </c:pt>
                <c:pt idx="10" formatCode="0.00">
                  <c:v>5</c:v>
                </c:pt>
                <c:pt idx="11" formatCode="0.00">
                  <c:v>5.16</c:v>
                </c:pt>
                <c:pt idx="12" formatCode="0.00">
                  <c:v>12.5</c:v>
                </c:pt>
                <c:pt idx="13" formatCode="0.00">
                  <c:v>20</c:v>
                </c:pt>
                <c:pt idx="14" formatCode="0.00">
                  <c:v>27.5</c:v>
                </c:pt>
                <c:pt idx="15" formatCode="0.00">
                  <c:v>34.86</c:v>
                </c:pt>
                <c:pt idx="16" formatCode="0.00">
                  <c:v>35</c:v>
                </c:pt>
                <c:pt idx="17" formatCode="0.00">
                  <c:v>40</c:v>
                </c:pt>
              </c:numCache>
            </c:numRef>
          </c:xVal>
          <c:yVal>
            <c:numRef>
              <c:f>'Silna-Shir khal'!$J$2989:$J$3014</c:f>
              <c:numCache>
                <c:formatCode>General</c:formatCode>
                <c:ptCount val="26"/>
                <c:pt idx="9" formatCode="0.00">
                  <c:v>2.3610000000000002</c:v>
                </c:pt>
                <c:pt idx="10" formatCode="0.00">
                  <c:v>2.38</c:v>
                </c:pt>
                <c:pt idx="11" formatCode="0.00">
                  <c:v>2.37</c:v>
                </c:pt>
                <c:pt idx="12" formatCode="0.00">
                  <c:v>-1.3</c:v>
                </c:pt>
                <c:pt idx="13" formatCode="0.00">
                  <c:v>-1.3</c:v>
                </c:pt>
                <c:pt idx="14" formatCode="0.00">
                  <c:v>-1.3</c:v>
                </c:pt>
                <c:pt idx="15" formatCode="0.00">
                  <c:v>2.38</c:v>
                </c:pt>
                <c:pt idx="16" formatCode="0.00">
                  <c:v>2.391</c:v>
                </c:pt>
                <c:pt idx="17" formatCode="0.00">
                  <c:v>2.395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34-4A13-8C50-194AB6BB5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699840"/>
        <c:axId val="281701376"/>
      </c:scatterChart>
      <c:valAx>
        <c:axId val="2816998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701376"/>
        <c:crosses val="autoZero"/>
        <c:crossBetween val="midCat"/>
      </c:valAx>
      <c:valAx>
        <c:axId val="28170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6998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30.xml"/><Relationship Id="rId21" Type="http://schemas.openxmlformats.org/officeDocument/2006/relationships/chart" Target="../charts/chart25.xml"/><Relationship Id="rId42" Type="http://schemas.openxmlformats.org/officeDocument/2006/relationships/chart" Target="../charts/chart46.xml"/><Relationship Id="rId47" Type="http://schemas.openxmlformats.org/officeDocument/2006/relationships/chart" Target="../charts/chart51.xml"/><Relationship Id="rId63" Type="http://schemas.openxmlformats.org/officeDocument/2006/relationships/chart" Target="../charts/chart67.xml"/><Relationship Id="rId68" Type="http://schemas.openxmlformats.org/officeDocument/2006/relationships/chart" Target="../charts/chart72.xml"/><Relationship Id="rId84" Type="http://schemas.openxmlformats.org/officeDocument/2006/relationships/chart" Target="../charts/chart88.xml"/><Relationship Id="rId89" Type="http://schemas.openxmlformats.org/officeDocument/2006/relationships/chart" Target="../charts/chart93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9" Type="http://schemas.openxmlformats.org/officeDocument/2006/relationships/chart" Target="../charts/chart33.xml"/><Relationship Id="rId107" Type="http://schemas.openxmlformats.org/officeDocument/2006/relationships/chart" Target="../charts/chart111.xml"/><Relationship Id="rId11" Type="http://schemas.openxmlformats.org/officeDocument/2006/relationships/chart" Target="../charts/chart15.xml"/><Relationship Id="rId24" Type="http://schemas.openxmlformats.org/officeDocument/2006/relationships/chart" Target="../charts/chart28.xml"/><Relationship Id="rId32" Type="http://schemas.openxmlformats.org/officeDocument/2006/relationships/chart" Target="../charts/chart36.xml"/><Relationship Id="rId37" Type="http://schemas.openxmlformats.org/officeDocument/2006/relationships/chart" Target="../charts/chart41.xml"/><Relationship Id="rId40" Type="http://schemas.openxmlformats.org/officeDocument/2006/relationships/chart" Target="../charts/chart44.xml"/><Relationship Id="rId45" Type="http://schemas.openxmlformats.org/officeDocument/2006/relationships/chart" Target="../charts/chart49.xml"/><Relationship Id="rId53" Type="http://schemas.openxmlformats.org/officeDocument/2006/relationships/chart" Target="../charts/chart57.xml"/><Relationship Id="rId58" Type="http://schemas.openxmlformats.org/officeDocument/2006/relationships/chart" Target="../charts/chart62.xml"/><Relationship Id="rId66" Type="http://schemas.openxmlformats.org/officeDocument/2006/relationships/chart" Target="../charts/chart70.xml"/><Relationship Id="rId74" Type="http://schemas.openxmlformats.org/officeDocument/2006/relationships/chart" Target="../charts/chart78.xml"/><Relationship Id="rId79" Type="http://schemas.openxmlformats.org/officeDocument/2006/relationships/chart" Target="../charts/chart83.xml"/><Relationship Id="rId87" Type="http://schemas.openxmlformats.org/officeDocument/2006/relationships/chart" Target="../charts/chart91.xml"/><Relationship Id="rId102" Type="http://schemas.openxmlformats.org/officeDocument/2006/relationships/chart" Target="../charts/chart106.xml"/><Relationship Id="rId5" Type="http://schemas.openxmlformats.org/officeDocument/2006/relationships/chart" Target="../charts/chart9.xml"/><Relationship Id="rId61" Type="http://schemas.openxmlformats.org/officeDocument/2006/relationships/chart" Target="../charts/chart65.xml"/><Relationship Id="rId82" Type="http://schemas.openxmlformats.org/officeDocument/2006/relationships/chart" Target="../charts/chart86.xml"/><Relationship Id="rId90" Type="http://schemas.openxmlformats.org/officeDocument/2006/relationships/chart" Target="../charts/chart94.xml"/><Relationship Id="rId95" Type="http://schemas.openxmlformats.org/officeDocument/2006/relationships/chart" Target="../charts/chart99.xml"/><Relationship Id="rId19" Type="http://schemas.openxmlformats.org/officeDocument/2006/relationships/chart" Target="../charts/chart23.xml"/><Relationship Id="rId14" Type="http://schemas.openxmlformats.org/officeDocument/2006/relationships/chart" Target="../charts/chart18.xml"/><Relationship Id="rId22" Type="http://schemas.openxmlformats.org/officeDocument/2006/relationships/chart" Target="../charts/chart26.xml"/><Relationship Id="rId27" Type="http://schemas.openxmlformats.org/officeDocument/2006/relationships/chart" Target="../charts/chart31.xml"/><Relationship Id="rId30" Type="http://schemas.openxmlformats.org/officeDocument/2006/relationships/chart" Target="../charts/chart34.xml"/><Relationship Id="rId35" Type="http://schemas.openxmlformats.org/officeDocument/2006/relationships/chart" Target="../charts/chart39.xml"/><Relationship Id="rId43" Type="http://schemas.openxmlformats.org/officeDocument/2006/relationships/chart" Target="../charts/chart47.xml"/><Relationship Id="rId48" Type="http://schemas.openxmlformats.org/officeDocument/2006/relationships/chart" Target="../charts/chart52.xml"/><Relationship Id="rId56" Type="http://schemas.openxmlformats.org/officeDocument/2006/relationships/chart" Target="../charts/chart60.xml"/><Relationship Id="rId64" Type="http://schemas.openxmlformats.org/officeDocument/2006/relationships/chart" Target="../charts/chart68.xml"/><Relationship Id="rId69" Type="http://schemas.openxmlformats.org/officeDocument/2006/relationships/chart" Target="../charts/chart73.xml"/><Relationship Id="rId77" Type="http://schemas.openxmlformats.org/officeDocument/2006/relationships/chart" Target="../charts/chart81.xml"/><Relationship Id="rId100" Type="http://schemas.openxmlformats.org/officeDocument/2006/relationships/chart" Target="../charts/chart104.xml"/><Relationship Id="rId105" Type="http://schemas.openxmlformats.org/officeDocument/2006/relationships/chart" Target="../charts/chart109.xml"/><Relationship Id="rId8" Type="http://schemas.openxmlformats.org/officeDocument/2006/relationships/chart" Target="../charts/chart12.xml"/><Relationship Id="rId51" Type="http://schemas.openxmlformats.org/officeDocument/2006/relationships/chart" Target="../charts/chart55.xml"/><Relationship Id="rId72" Type="http://schemas.openxmlformats.org/officeDocument/2006/relationships/chart" Target="../charts/chart76.xml"/><Relationship Id="rId80" Type="http://schemas.openxmlformats.org/officeDocument/2006/relationships/chart" Target="../charts/chart84.xml"/><Relationship Id="rId85" Type="http://schemas.openxmlformats.org/officeDocument/2006/relationships/chart" Target="../charts/chart89.xml"/><Relationship Id="rId93" Type="http://schemas.openxmlformats.org/officeDocument/2006/relationships/chart" Target="../charts/chart97.xml"/><Relationship Id="rId98" Type="http://schemas.openxmlformats.org/officeDocument/2006/relationships/chart" Target="../charts/chart102.xml"/><Relationship Id="rId3" Type="http://schemas.openxmlformats.org/officeDocument/2006/relationships/chart" Target="../charts/chart7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5" Type="http://schemas.openxmlformats.org/officeDocument/2006/relationships/chart" Target="../charts/chart29.xml"/><Relationship Id="rId33" Type="http://schemas.openxmlformats.org/officeDocument/2006/relationships/chart" Target="../charts/chart37.xml"/><Relationship Id="rId38" Type="http://schemas.openxmlformats.org/officeDocument/2006/relationships/chart" Target="../charts/chart42.xml"/><Relationship Id="rId46" Type="http://schemas.openxmlformats.org/officeDocument/2006/relationships/chart" Target="../charts/chart50.xml"/><Relationship Id="rId59" Type="http://schemas.openxmlformats.org/officeDocument/2006/relationships/chart" Target="../charts/chart63.xml"/><Relationship Id="rId67" Type="http://schemas.openxmlformats.org/officeDocument/2006/relationships/chart" Target="../charts/chart71.xml"/><Relationship Id="rId103" Type="http://schemas.openxmlformats.org/officeDocument/2006/relationships/chart" Target="../charts/chart107.xml"/><Relationship Id="rId108" Type="http://schemas.openxmlformats.org/officeDocument/2006/relationships/chart" Target="../charts/chart112.xml"/><Relationship Id="rId20" Type="http://schemas.openxmlformats.org/officeDocument/2006/relationships/chart" Target="../charts/chart24.xml"/><Relationship Id="rId41" Type="http://schemas.openxmlformats.org/officeDocument/2006/relationships/chart" Target="../charts/chart45.xml"/><Relationship Id="rId54" Type="http://schemas.openxmlformats.org/officeDocument/2006/relationships/chart" Target="../charts/chart58.xml"/><Relationship Id="rId62" Type="http://schemas.openxmlformats.org/officeDocument/2006/relationships/chart" Target="../charts/chart66.xml"/><Relationship Id="rId70" Type="http://schemas.openxmlformats.org/officeDocument/2006/relationships/chart" Target="../charts/chart74.xml"/><Relationship Id="rId75" Type="http://schemas.openxmlformats.org/officeDocument/2006/relationships/chart" Target="../charts/chart79.xml"/><Relationship Id="rId83" Type="http://schemas.openxmlformats.org/officeDocument/2006/relationships/chart" Target="../charts/chart87.xml"/><Relationship Id="rId88" Type="http://schemas.openxmlformats.org/officeDocument/2006/relationships/chart" Target="../charts/chart92.xml"/><Relationship Id="rId91" Type="http://schemas.openxmlformats.org/officeDocument/2006/relationships/chart" Target="../charts/chart95.xml"/><Relationship Id="rId96" Type="http://schemas.openxmlformats.org/officeDocument/2006/relationships/chart" Target="../charts/chart10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5" Type="http://schemas.openxmlformats.org/officeDocument/2006/relationships/chart" Target="../charts/chart19.xml"/><Relationship Id="rId23" Type="http://schemas.openxmlformats.org/officeDocument/2006/relationships/chart" Target="../charts/chart27.xml"/><Relationship Id="rId28" Type="http://schemas.openxmlformats.org/officeDocument/2006/relationships/chart" Target="../charts/chart32.xml"/><Relationship Id="rId36" Type="http://schemas.openxmlformats.org/officeDocument/2006/relationships/chart" Target="../charts/chart40.xml"/><Relationship Id="rId49" Type="http://schemas.openxmlformats.org/officeDocument/2006/relationships/chart" Target="../charts/chart53.xml"/><Relationship Id="rId57" Type="http://schemas.openxmlformats.org/officeDocument/2006/relationships/chart" Target="../charts/chart61.xml"/><Relationship Id="rId106" Type="http://schemas.openxmlformats.org/officeDocument/2006/relationships/chart" Target="../charts/chart110.xml"/><Relationship Id="rId10" Type="http://schemas.openxmlformats.org/officeDocument/2006/relationships/chart" Target="../charts/chart14.xml"/><Relationship Id="rId31" Type="http://schemas.openxmlformats.org/officeDocument/2006/relationships/chart" Target="../charts/chart35.xml"/><Relationship Id="rId44" Type="http://schemas.openxmlformats.org/officeDocument/2006/relationships/chart" Target="../charts/chart48.xml"/><Relationship Id="rId52" Type="http://schemas.openxmlformats.org/officeDocument/2006/relationships/chart" Target="../charts/chart56.xml"/><Relationship Id="rId60" Type="http://schemas.openxmlformats.org/officeDocument/2006/relationships/chart" Target="../charts/chart64.xml"/><Relationship Id="rId65" Type="http://schemas.openxmlformats.org/officeDocument/2006/relationships/chart" Target="../charts/chart69.xml"/><Relationship Id="rId73" Type="http://schemas.openxmlformats.org/officeDocument/2006/relationships/chart" Target="../charts/chart77.xml"/><Relationship Id="rId78" Type="http://schemas.openxmlformats.org/officeDocument/2006/relationships/chart" Target="../charts/chart82.xml"/><Relationship Id="rId81" Type="http://schemas.openxmlformats.org/officeDocument/2006/relationships/chart" Target="../charts/chart85.xml"/><Relationship Id="rId86" Type="http://schemas.openxmlformats.org/officeDocument/2006/relationships/chart" Target="../charts/chart90.xml"/><Relationship Id="rId94" Type="http://schemas.openxmlformats.org/officeDocument/2006/relationships/chart" Target="../charts/chart98.xml"/><Relationship Id="rId99" Type="http://schemas.openxmlformats.org/officeDocument/2006/relationships/chart" Target="../charts/chart103.xml"/><Relationship Id="rId101" Type="http://schemas.openxmlformats.org/officeDocument/2006/relationships/chart" Target="../charts/chart105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9" Type="http://schemas.openxmlformats.org/officeDocument/2006/relationships/chart" Target="../charts/chart43.xml"/><Relationship Id="rId109" Type="http://schemas.openxmlformats.org/officeDocument/2006/relationships/chart" Target="../charts/chart113.xml"/><Relationship Id="rId34" Type="http://schemas.openxmlformats.org/officeDocument/2006/relationships/chart" Target="../charts/chart38.xml"/><Relationship Id="rId50" Type="http://schemas.openxmlformats.org/officeDocument/2006/relationships/chart" Target="../charts/chart54.xml"/><Relationship Id="rId55" Type="http://schemas.openxmlformats.org/officeDocument/2006/relationships/chart" Target="../charts/chart59.xml"/><Relationship Id="rId76" Type="http://schemas.openxmlformats.org/officeDocument/2006/relationships/chart" Target="../charts/chart80.xml"/><Relationship Id="rId97" Type="http://schemas.openxmlformats.org/officeDocument/2006/relationships/chart" Target="../charts/chart101.xml"/><Relationship Id="rId104" Type="http://schemas.openxmlformats.org/officeDocument/2006/relationships/chart" Target="../charts/chart108.xml"/><Relationship Id="rId7" Type="http://schemas.openxmlformats.org/officeDocument/2006/relationships/chart" Target="../charts/chart11.xml"/><Relationship Id="rId71" Type="http://schemas.openxmlformats.org/officeDocument/2006/relationships/chart" Target="../charts/chart75.xml"/><Relationship Id="rId92" Type="http://schemas.openxmlformats.org/officeDocument/2006/relationships/chart" Target="../charts/chart9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1.xml"/><Relationship Id="rId13" Type="http://schemas.openxmlformats.org/officeDocument/2006/relationships/chart" Target="../charts/chart126.xml"/><Relationship Id="rId18" Type="http://schemas.openxmlformats.org/officeDocument/2006/relationships/chart" Target="../charts/chart131.xml"/><Relationship Id="rId3" Type="http://schemas.openxmlformats.org/officeDocument/2006/relationships/chart" Target="../charts/chart116.xml"/><Relationship Id="rId21" Type="http://schemas.openxmlformats.org/officeDocument/2006/relationships/chart" Target="../charts/chart134.xml"/><Relationship Id="rId7" Type="http://schemas.openxmlformats.org/officeDocument/2006/relationships/chart" Target="../charts/chart120.xml"/><Relationship Id="rId12" Type="http://schemas.openxmlformats.org/officeDocument/2006/relationships/chart" Target="../charts/chart125.xml"/><Relationship Id="rId17" Type="http://schemas.openxmlformats.org/officeDocument/2006/relationships/chart" Target="../charts/chart130.xml"/><Relationship Id="rId2" Type="http://schemas.openxmlformats.org/officeDocument/2006/relationships/chart" Target="../charts/chart115.xml"/><Relationship Id="rId16" Type="http://schemas.openxmlformats.org/officeDocument/2006/relationships/chart" Target="../charts/chart129.xml"/><Relationship Id="rId20" Type="http://schemas.openxmlformats.org/officeDocument/2006/relationships/chart" Target="../charts/chart133.xml"/><Relationship Id="rId1" Type="http://schemas.openxmlformats.org/officeDocument/2006/relationships/chart" Target="../charts/chart114.xml"/><Relationship Id="rId6" Type="http://schemas.openxmlformats.org/officeDocument/2006/relationships/chart" Target="../charts/chart119.xml"/><Relationship Id="rId11" Type="http://schemas.openxmlformats.org/officeDocument/2006/relationships/chart" Target="../charts/chart124.xml"/><Relationship Id="rId24" Type="http://schemas.openxmlformats.org/officeDocument/2006/relationships/chart" Target="../charts/chart137.xml"/><Relationship Id="rId5" Type="http://schemas.openxmlformats.org/officeDocument/2006/relationships/chart" Target="../charts/chart118.xml"/><Relationship Id="rId15" Type="http://schemas.openxmlformats.org/officeDocument/2006/relationships/chart" Target="../charts/chart128.xml"/><Relationship Id="rId23" Type="http://schemas.openxmlformats.org/officeDocument/2006/relationships/chart" Target="../charts/chart136.xml"/><Relationship Id="rId10" Type="http://schemas.openxmlformats.org/officeDocument/2006/relationships/chart" Target="../charts/chart123.xml"/><Relationship Id="rId19" Type="http://schemas.openxmlformats.org/officeDocument/2006/relationships/chart" Target="../charts/chart132.xml"/><Relationship Id="rId4" Type="http://schemas.openxmlformats.org/officeDocument/2006/relationships/chart" Target="../charts/chart117.xml"/><Relationship Id="rId9" Type="http://schemas.openxmlformats.org/officeDocument/2006/relationships/chart" Target="../charts/chart122.xml"/><Relationship Id="rId14" Type="http://schemas.openxmlformats.org/officeDocument/2006/relationships/chart" Target="../charts/chart127.xml"/><Relationship Id="rId22" Type="http://schemas.openxmlformats.org/officeDocument/2006/relationships/chart" Target="../charts/chart1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7</xdr:row>
      <xdr:rowOff>114302</xdr:rowOff>
    </xdr:from>
    <xdr:to>
      <xdr:col>27</xdr:col>
      <xdr:colOff>250658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397488</xdr:colOff>
      <xdr:row>5</xdr:row>
      <xdr:rowOff>22861</xdr:rowOff>
    </xdr:from>
    <xdr:to>
      <xdr:col>18</xdr:col>
      <xdr:colOff>609599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397488</xdr:colOff>
      <xdr:row>25</xdr:row>
      <xdr:rowOff>30481</xdr:rowOff>
    </xdr:from>
    <xdr:to>
      <xdr:col>18</xdr:col>
      <xdr:colOff>601979</xdr:colOff>
      <xdr:row>39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397488</xdr:colOff>
      <xdr:row>46</xdr:row>
      <xdr:rowOff>1</xdr:rowOff>
    </xdr:from>
    <xdr:to>
      <xdr:col>19</xdr:col>
      <xdr:colOff>7619</xdr:colOff>
      <xdr:row>60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68</xdr:row>
      <xdr:rowOff>38817</xdr:rowOff>
    </xdr:from>
    <xdr:to>
      <xdr:col>19</xdr:col>
      <xdr:colOff>163973</xdr:colOff>
      <xdr:row>82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95</xdr:row>
      <xdr:rowOff>31197</xdr:rowOff>
    </xdr:from>
    <xdr:to>
      <xdr:col>19</xdr:col>
      <xdr:colOff>186833</xdr:colOff>
      <xdr:row>108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122</xdr:row>
      <xdr:rowOff>38817</xdr:rowOff>
    </xdr:from>
    <xdr:to>
      <xdr:col>19</xdr:col>
      <xdr:colOff>163973</xdr:colOff>
      <xdr:row>136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148</xdr:row>
      <xdr:rowOff>38817</xdr:rowOff>
    </xdr:from>
    <xdr:to>
      <xdr:col>19</xdr:col>
      <xdr:colOff>163973</xdr:colOff>
      <xdr:row>162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174</xdr:row>
      <xdr:rowOff>38817</xdr:rowOff>
    </xdr:from>
    <xdr:to>
      <xdr:col>19</xdr:col>
      <xdr:colOff>163973</xdr:colOff>
      <xdr:row>188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200</xdr:row>
      <xdr:rowOff>38817</xdr:rowOff>
    </xdr:from>
    <xdr:to>
      <xdr:col>19</xdr:col>
      <xdr:colOff>163973</xdr:colOff>
      <xdr:row>214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228</xdr:row>
      <xdr:rowOff>38817</xdr:rowOff>
    </xdr:from>
    <xdr:to>
      <xdr:col>19</xdr:col>
      <xdr:colOff>163973</xdr:colOff>
      <xdr:row>242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257</xdr:row>
      <xdr:rowOff>38817</xdr:rowOff>
    </xdr:from>
    <xdr:to>
      <xdr:col>19</xdr:col>
      <xdr:colOff>163973</xdr:colOff>
      <xdr:row>271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=""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284</xdr:row>
      <xdr:rowOff>38817</xdr:rowOff>
    </xdr:from>
    <xdr:to>
      <xdr:col>19</xdr:col>
      <xdr:colOff>163973</xdr:colOff>
      <xdr:row>298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=""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311</xdr:row>
      <xdr:rowOff>38817</xdr:rowOff>
    </xdr:from>
    <xdr:to>
      <xdr:col>19</xdr:col>
      <xdr:colOff>163973</xdr:colOff>
      <xdr:row>325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="" xmlns:a16="http://schemas.microsoft.com/office/drawing/2014/main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338</xdr:row>
      <xdr:rowOff>38817</xdr:rowOff>
    </xdr:from>
    <xdr:to>
      <xdr:col>19</xdr:col>
      <xdr:colOff>163973</xdr:colOff>
      <xdr:row>352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="" xmlns:a16="http://schemas.microsoft.com/office/drawing/2014/main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364</xdr:row>
      <xdr:rowOff>38817</xdr:rowOff>
    </xdr:from>
    <xdr:to>
      <xdr:col>19</xdr:col>
      <xdr:colOff>163973</xdr:colOff>
      <xdr:row>378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="" xmlns:a16="http://schemas.microsoft.com/office/drawing/2014/main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391</xdr:row>
      <xdr:rowOff>38817</xdr:rowOff>
    </xdr:from>
    <xdr:to>
      <xdr:col>19</xdr:col>
      <xdr:colOff>163973</xdr:colOff>
      <xdr:row>405</xdr:row>
      <xdr:rowOff>0</xdr:rowOff>
    </xdr:to>
    <xdr:graphicFrame macro="">
      <xdr:nvGraphicFramePr>
        <xdr:cNvPr id="49" name="Chart 152">
          <a:extLst>
            <a:ext uri="{FF2B5EF4-FFF2-40B4-BE49-F238E27FC236}">
              <a16:creationId xmlns="" xmlns:a16="http://schemas.microsoft.com/office/drawing/2014/main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417</xdr:row>
      <xdr:rowOff>38817</xdr:rowOff>
    </xdr:from>
    <xdr:to>
      <xdr:col>19</xdr:col>
      <xdr:colOff>163973</xdr:colOff>
      <xdr:row>431</xdr:row>
      <xdr:rowOff>0</xdr:rowOff>
    </xdr:to>
    <xdr:graphicFrame macro="">
      <xdr:nvGraphicFramePr>
        <xdr:cNvPr id="50" name="Chart 152">
          <a:extLst>
            <a:ext uri="{FF2B5EF4-FFF2-40B4-BE49-F238E27FC236}">
              <a16:creationId xmlns="" xmlns:a16="http://schemas.microsoft.com/office/drawing/2014/main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446</xdr:row>
      <xdr:rowOff>38817</xdr:rowOff>
    </xdr:from>
    <xdr:to>
      <xdr:col>19</xdr:col>
      <xdr:colOff>163973</xdr:colOff>
      <xdr:row>460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="" xmlns:a16="http://schemas.microsoft.com/office/drawing/2014/main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475</xdr:row>
      <xdr:rowOff>38817</xdr:rowOff>
    </xdr:from>
    <xdr:to>
      <xdr:col>19</xdr:col>
      <xdr:colOff>163973</xdr:colOff>
      <xdr:row>489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="" xmlns:a16="http://schemas.microsoft.com/office/drawing/2014/main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504</xdr:row>
      <xdr:rowOff>38817</xdr:rowOff>
    </xdr:from>
    <xdr:to>
      <xdr:col>19</xdr:col>
      <xdr:colOff>163973</xdr:colOff>
      <xdr:row>518</xdr:row>
      <xdr:rowOff>0</xdr:rowOff>
    </xdr:to>
    <xdr:graphicFrame macro="">
      <xdr:nvGraphicFramePr>
        <xdr:cNvPr id="53" name="Chart 152">
          <a:extLst>
            <a:ext uri="{FF2B5EF4-FFF2-40B4-BE49-F238E27FC236}">
              <a16:creationId xmlns="" xmlns:a16="http://schemas.microsoft.com/office/drawing/2014/main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534</xdr:row>
      <xdr:rowOff>38817</xdr:rowOff>
    </xdr:from>
    <xdr:to>
      <xdr:col>19</xdr:col>
      <xdr:colOff>163973</xdr:colOff>
      <xdr:row>548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="" xmlns:a16="http://schemas.microsoft.com/office/drawing/2014/main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397489</xdr:colOff>
      <xdr:row>564</xdr:row>
      <xdr:rowOff>38817</xdr:rowOff>
    </xdr:from>
    <xdr:to>
      <xdr:col>19</xdr:col>
      <xdr:colOff>163973</xdr:colOff>
      <xdr:row>578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="" xmlns:a16="http://schemas.microsoft.com/office/drawing/2014/main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594</xdr:row>
      <xdr:rowOff>38817</xdr:rowOff>
    </xdr:from>
    <xdr:to>
      <xdr:col>19</xdr:col>
      <xdr:colOff>163973</xdr:colOff>
      <xdr:row>608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="" xmlns:a16="http://schemas.microsoft.com/office/drawing/2014/main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624</xdr:row>
      <xdr:rowOff>38817</xdr:rowOff>
    </xdr:from>
    <xdr:to>
      <xdr:col>19</xdr:col>
      <xdr:colOff>163973</xdr:colOff>
      <xdr:row>638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="" xmlns:a16="http://schemas.microsoft.com/office/drawing/2014/main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397489</xdr:colOff>
      <xdr:row>654</xdr:row>
      <xdr:rowOff>38817</xdr:rowOff>
    </xdr:from>
    <xdr:to>
      <xdr:col>19</xdr:col>
      <xdr:colOff>163973</xdr:colOff>
      <xdr:row>668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="" xmlns:a16="http://schemas.microsoft.com/office/drawing/2014/main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397489</xdr:colOff>
      <xdr:row>764</xdr:row>
      <xdr:rowOff>38817</xdr:rowOff>
    </xdr:from>
    <xdr:to>
      <xdr:col>19</xdr:col>
      <xdr:colOff>163973</xdr:colOff>
      <xdr:row>778</xdr:row>
      <xdr:rowOff>0</xdr:rowOff>
    </xdr:to>
    <xdr:graphicFrame macro="">
      <xdr:nvGraphicFramePr>
        <xdr:cNvPr id="26" name="Chart 152">
          <a:extLst>
            <a:ext uri="{FF2B5EF4-FFF2-40B4-BE49-F238E27FC236}">
              <a16:creationId xmlns="" xmlns:a16="http://schemas.microsoft.com/office/drawing/2014/main" id="{E6B2784E-EDF8-4C59-9801-B779FBDA2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397489</xdr:colOff>
      <xdr:row>794</xdr:row>
      <xdr:rowOff>38817</xdr:rowOff>
    </xdr:from>
    <xdr:to>
      <xdr:col>19</xdr:col>
      <xdr:colOff>163973</xdr:colOff>
      <xdr:row>808</xdr:row>
      <xdr:rowOff>0</xdr:rowOff>
    </xdr:to>
    <xdr:graphicFrame macro="">
      <xdr:nvGraphicFramePr>
        <xdr:cNvPr id="27" name="Chart 152">
          <a:extLst>
            <a:ext uri="{FF2B5EF4-FFF2-40B4-BE49-F238E27FC236}">
              <a16:creationId xmlns="" xmlns:a16="http://schemas.microsoft.com/office/drawing/2014/main" id="{8B282F09-F073-4DE1-8FB0-80144B221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397489</xdr:colOff>
      <xdr:row>824</xdr:row>
      <xdr:rowOff>38817</xdr:rowOff>
    </xdr:from>
    <xdr:to>
      <xdr:col>19</xdr:col>
      <xdr:colOff>163973</xdr:colOff>
      <xdr:row>838</xdr:row>
      <xdr:rowOff>0</xdr:rowOff>
    </xdr:to>
    <xdr:graphicFrame macro="">
      <xdr:nvGraphicFramePr>
        <xdr:cNvPr id="28" name="Chart 152">
          <a:extLst>
            <a:ext uri="{FF2B5EF4-FFF2-40B4-BE49-F238E27FC236}">
              <a16:creationId xmlns="" xmlns:a16="http://schemas.microsoft.com/office/drawing/2014/main" id="{78342806-FB51-4921-BC71-937279D26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397489</xdr:colOff>
      <xdr:row>854</xdr:row>
      <xdr:rowOff>38817</xdr:rowOff>
    </xdr:from>
    <xdr:to>
      <xdr:col>19</xdr:col>
      <xdr:colOff>163973</xdr:colOff>
      <xdr:row>868</xdr:row>
      <xdr:rowOff>0</xdr:rowOff>
    </xdr:to>
    <xdr:graphicFrame macro="">
      <xdr:nvGraphicFramePr>
        <xdr:cNvPr id="29" name="Chart 152">
          <a:extLst>
            <a:ext uri="{FF2B5EF4-FFF2-40B4-BE49-F238E27FC236}">
              <a16:creationId xmlns="" xmlns:a16="http://schemas.microsoft.com/office/drawing/2014/main" id="{3B9FAED2-5501-42DE-A700-2CC965CA7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397489</xdr:colOff>
      <xdr:row>885</xdr:row>
      <xdr:rowOff>38817</xdr:rowOff>
    </xdr:from>
    <xdr:to>
      <xdr:col>19</xdr:col>
      <xdr:colOff>163973</xdr:colOff>
      <xdr:row>899</xdr:row>
      <xdr:rowOff>0</xdr:rowOff>
    </xdr:to>
    <xdr:graphicFrame macro="">
      <xdr:nvGraphicFramePr>
        <xdr:cNvPr id="30" name="Chart 152">
          <a:extLst>
            <a:ext uri="{FF2B5EF4-FFF2-40B4-BE49-F238E27FC236}">
              <a16:creationId xmlns="" xmlns:a16="http://schemas.microsoft.com/office/drawing/2014/main" id="{0795EAFD-D38A-4F17-BF7D-9C48655B3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397489</xdr:colOff>
      <xdr:row>916</xdr:row>
      <xdr:rowOff>38817</xdr:rowOff>
    </xdr:from>
    <xdr:to>
      <xdr:col>19</xdr:col>
      <xdr:colOff>163973</xdr:colOff>
      <xdr:row>930</xdr:row>
      <xdr:rowOff>0</xdr:rowOff>
    </xdr:to>
    <xdr:graphicFrame macro="">
      <xdr:nvGraphicFramePr>
        <xdr:cNvPr id="31" name="Chart 152">
          <a:extLst>
            <a:ext uri="{FF2B5EF4-FFF2-40B4-BE49-F238E27FC236}">
              <a16:creationId xmlns="" xmlns:a16="http://schemas.microsoft.com/office/drawing/2014/main" id="{ACEF1EC9-08AE-4BB8-AF8B-F841A8877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397489</xdr:colOff>
      <xdr:row>948</xdr:row>
      <xdr:rowOff>38817</xdr:rowOff>
    </xdr:from>
    <xdr:to>
      <xdr:col>19</xdr:col>
      <xdr:colOff>163973</xdr:colOff>
      <xdr:row>962</xdr:row>
      <xdr:rowOff>0</xdr:rowOff>
    </xdr:to>
    <xdr:graphicFrame macro="">
      <xdr:nvGraphicFramePr>
        <xdr:cNvPr id="32" name="Chart 152">
          <a:extLst>
            <a:ext uri="{FF2B5EF4-FFF2-40B4-BE49-F238E27FC236}">
              <a16:creationId xmlns="" xmlns:a16="http://schemas.microsoft.com/office/drawing/2014/main" id="{6CF09CF1-40E0-4A13-87C3-17A25F443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397489</xdr:colOff>
      <xdr:row>978</xdr:row>
      <xdr:rowOff>38817</xdr:rowOff>
    </xdr:from>
    <xdr:to>
      <xdr:col>19</xdr:col>
      <xdr:colOff>163973</xdr:colOff>
      <xdr:row>992</xdr:row>
      <xdr:rowOff>0</xdr:rowOff>
    </xdr:to>
    <xdr:graphicFrame macro="">
      <xdr:nvGraphicFramePr>
        <xdr:cNvPr id="33" name="Chart 152">
          <a:extLst>
            <a:ext uri="{FF2B5EF4-FFF2-40B4-BE49-F238E27FC236}">
              <a16:creationId xmlns="" xmlns:a16="http://schemas.microsoft.com/office/drawing/2014/main" id="{1E886ACF-2FD3-4E16-8E2B-C53C429D7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397489</xdr:colOff>
      <xdr:row>1008</xdr:row>
      <xdr:rowOff>38817</xdr:rowOff>
    </xdr:from>
    <xdr:to>
      <xdr:col>19</xdr:col>
      <xdr:colOff>163973</xdr:colOff>
      <xdr:row>1022</xdr:row>
      <xdr:rowOff>0</xdr:rowOff>
    </xdr:to>
    <xdr:graphicFrame macro="">
      <xdr:nvGraphicFramePr>
        <xdr:cNvPr id="34" name="Chart 152">
          <a:extLst>
            <a:ext uri="{FF2B5EF4-FFF2-40B4-BE49-F238E27FC236}">
              <a16:creationId xmlns="" xmlns:a16="http://schemas.microsoft.com/office/drawing/2014/main" id="{04DCFEBB-477B-4D3F-8E78-51E323ED9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397489</xdr:colOff>
      <xdr:row>1039</xdr:row>
      <xdr:rowOff>38817</xdr:rowOff>
    </xdr:from>
    <xdr:to>
      <xdr:col>19</xdr:col>
      <xdr:colOff>163973</xdr:colOff>
      <xdr:row>1053</xdr:row>
      <xdr:rowOff>0</xdr:rowOff>
    </xdr:to>
    <xdr:graphicFrame macro="">
      <xdr:nvGraphicFramePr>
        <xdr:cNvPr id="35" name="Chart 152">
          <a:extLst>
            <a:ext uri="{FF2B5EF4-FFF2-40B4-BE49-F238E27FC236}">
              <a16:creationId xmlns="" xmlns:a16="http://schemas.microsoft.com/office/drawing/2014/main" id="{16A780D2-AF5B-4C77-ADA8-937A4385E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</xdr:col>
      <xdr:colOff>397489</xdr:colOff>
      <xdr:row>1070</xdr:row>
      <xdr:rowOff>38817</xdr:rowOff>
    </xdr:from>
    <xdr:to>
      <xdr:col>19</xdr:col>
      <xdr:colOff>163973</xdr:colOff>
      <xdr:row>1084</xdr:row>
      <xdr:rowOff>0</xdr:rowOff>
    </xdr:to>
    <xdr:graphicFrame macro="">
      <xdr:nvGraphicFramePr>
        <xdr:cNvPr id="54" name="Chart 152">
          <a:extLst>
            <a:ext uri="{FF2B5EF4-FFF2-40B4-BE49-F238E27FC236}">
              <a16:creationId xmlns="" xmlns:a16="http://schemas.microsoft.com/office/drawing/2014/main" id="{1ABC5180-F586-413C-8C82-480431B0A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397489</xdr:colOff>
      <xdr:row>1101</xdr:row>
      <xdr:rowOff>38817</xdr:rowOff>
    </xdr:from>
    <xdr:to>
      <xdr:col>19</xdr:col>
      <xdr:colOff>163973</xdr:colOff>
      <xdr:row>1115</xdr:row>
      <xdr:rowOff>0</xdr:rowOff>
    </xdr:to>
    <xdr:graphicFrame macro="">
      <xdr:nvGraphicFramePr>
        <xdr:cNvPr id="55" name="Chart 152">
          <a:extLst>
            <a:ext uri="{FF2B5EF4-FFF2-40B4-BE49-F238E27FC236}">
              <a16:creationId xmlns="" xmlns:a16="http://schemas.microsoft.com/office/drawing/2014/main" id="{E8E3D709-F9A6-4DFF-83D2-4E63F4EFA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13</xdr:col>
      <xdr:colOff>397489</xdr:colOff>
      <xdr:row>1131</xdr:row>
      <xdr:rowOff>38817</xdr:rowOff>
    </xdr:from>
    <xdr:to>
      <xdr:col>19</xdr:col>
      <xdr:colOff>163973</xdr:colOff>
      <xdr:row>1145</xdr:row>
      <xdr:rowOff>0</xdr:rowOff>
    </xdr:to>
    <xdr:graphicFrame macro="">
      <xdr:nvGraphicFramePr>
        <xdr:cNvPr id="56" name="Chart 152">
          <a:extLst>
            <a:ext uri="{FF2B5EF4-FFF2-40B4-BE49-F238E27FC236}">
              <a16:creationId xmlns="" xmlns:a16="http://schemas.microsoft.com/office/drawing/2014/main" id="{EC7B83CF-B7C8-4349-9163-5B5C0D9F0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13</xdr:col>
      <xdr:colOff>397489</xdr:colOff>
      <xdr:row>1162</xdr:row>
      <xdr:rowOff>38817</xdr:rowOff>
    </xdr:from>
    <xdr:to>
      <xdr:col>19</xdr:col>
      <xdr:colOff>163973</xdr:colOff>
      <xdr:row>1176</xdr:row>
      <xdr:rowOff>0</xdr:rowOff>
    </xdr:to>
    <xdr:graphicFrame macro="">
      <xdr:nvGraphicFramePr>
        <xdr:cNvPr id="57" name="Chart 152">
          <a:extLst>
            <a:ext uri="{FF2B5EF4-FFF2-40B4-BE49-F238E27FC236}">
              <a16:creationId xmlns="" xmlns:a16="http://schemas.microsoft.com/office/drawing/2014/main" id="{24648DDC-825B-430C-A288-76A94FA39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397489</xdr:colOff>
      <xdr:row>1194</xdr:row>
      <xdr:rowOff>38817</xdr:rowOff>
    </xdr:from>
    <xdr:to>
      <xdr:col>19</xdr:col>
      <xdr:colOff>163973</xdr:colOff>
      <xdr:row>1208</xdr:row>
      <xdr:rowOff>0</xdr:rowOff>
    </xdr:to>
    <xdr:graphicFrame macro="">
      <xdr:nvGraphicFramePr>
        <xdr:cNvPr id="58" name="Chart 152">
          <a:extLst>
            <a:ext uri="{FF2B5EF4-FFF2-40B4-BE49-F238E27FC236}">
              <a16:creationId xmlns="" xmlns:a16="http://schemas.microsoft.com/office/drawing/2014/main" id="{45DE7E7C-F986-475C-BDBD-EE7F47991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397489</xdr:colOff>
      <xdr:row>1224</xdr:row>
      <xdr:rowOff>38817</xdr:rowOff>
    </xdr:from>
    <xdr:to>
      <xdr:col>19</xdr:col>
      <xdr:colOff>163973</xdr:colOff>
      <xdr:row>1238</xdr:row>
      <xdr:rowOff>0</xdr:rowOff>
    </xdr:to>
    <xdr:graphicFrame macro="">
      <xdr:nvGraphicFramePr>
        <xdr:cNvPr id="59" name="Chart 152">
          <a:extLst>
            <a:ext uri="{FF2B5EF4-FFF2-40B4-BE49-F238E27FC236}">
              <a16:creationId xmlns="" xmlns:a16="http://schemas.microsoft.com/office/drawing/2014/main" id="{C8AA7F47-88A1-4B31-AD50-3C9EBEC4F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13</xdr:col>
      <xdr:colOff>397489</xdr:colOff>
      <xdr:row>1255</xdr:row>
      <xdr:rowOff>38817</xdr:rowOff>
    </xdr:from>
    <xdr:to>
      <xdr:col>19</xdr:col>
      <xdr:colOff>163973</xdr:colOff>
      <xdr:row>1269</xdr:row>
      <xdr:rowOff>0</xdr:rowOff>
    </xdr:to>
    <xdr:graphicFrame macro="">
      <xdr:nvGraphicFramePr>
        <xdr:cNvPr id="60" name="Chart 152">
          <a:extLst>
            <a:ext uri="{FF2B5EF4-FFF2-40B4-BE49-F238E27FC236}">
              <a16:creationId xmlns="" xmlns:a16="http://schemas.microsoft.com/office/drawing/2014/main" id="{6A3F2C04-53E8-490D-897C-78BE62D9A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397489</xdr:colOff>
      <xdr:row>1286</xdr:row>
      <xdr:rowOff>38817</xdr:rowOff>
    </xdr:from>
    <xdr:to>
      <xdr:col>19</xdr:col>
      <xdr:colOff>163973</xdr:colOff>
      <xdr:row>1300</xdr:row>
      <xdr:rowOff>0</xdr:rowOff>
    </xdr:to>
    <xdr:graphicFrame macro="">
      <xdr:nvGraphicFramePr>
        <xdr:cNvPr id="61" name="Chart 152">
          <a:extLst>
            <a:ext uri="{FF2B5EF4-FFF2-40B4-BE49-F238E27FC236}">
              <a16:creationId xmlns="" xmlns:a16="http://schemas.microsoft.com/office/drawing/2014/main" id="{1E3C1A9D-F851-4EEE-9F84-4F3F5AEF7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397489</xdr:colOff>
      <xdr:row>1312</xdr:row>
      <xdr:rowOff>38817</xdr:rowOff>
    </xdr:from>
    <xdr:to>
      <xdr:col>19</xdr:col>
      <xdr:colOff>163973</xdr:colOff>
      <xdr:row>1326</xdr:row>
      <xdr:rowOff>0</xdr:rowOff>
    </xdr:to>
    <xdr:graphicFrame macro="">
      <xdr:nvGraphicFramePr>
        <xdr:cNvPr id="62" name="Chart 152">
          <a:extLst>
            <a:ext uri="{FF2B5EF4-FFF2-40B4-BE49-F238E27FC236}">
              <a16:creationId xmlns="" xmlns:a16="http://schemas.microsoft.com/office/drawing/2014/main" id="{E24702F8-6C73-4759-8AF8-FD8241FA4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13</xdr:col>
      <xdr:colOff>397489</xdr:colOff>
      <xdr:row>1343</xdr:row>
      <xdr:rowOff>38817</xdr:rowOff>
    </xdr:from>
    <xdr:to>
      <xdr:col>19</xdr:col>
      <xdr:colOff>163973</xdr:colOff>
      <xdr:row>1357</xdr:row>
      <xdr:rowOff>0</xdr:rowOff>
    </xdr:to>
    <xdr:graphicFrame macro="">
      <xdr:nvGraphicFramePr>
        <xdr:cNvPr id="63" name="Chart 152">
          <a:extLst>
            <a:ext uri="{FF2B5EF4-FFF2-40B4-BE49-F238E27FC236}">
              <a16:creationId xmlns="" xmlns:a16="http://schemas.microsoft.com/office/drawing/2014/main" id="{606F513B-9CCD-432C-A984-E48444BD0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13</xdr:col>
      <xdr:colOff>397489</xdr:colOff>
      <xdr:row>1374</xdr:row>
      <xdr:rowOff>38817</xdr:rowOff>
    </xdr:from>
    <xdr:to>
      <xdr:col>19</xdr:col>
      <xdr:colOff>163973</xdr:colOff>
      <xdr:row>1388</xdr:row>
      <xdr:rowOff>0</xdr:rowOff>
    </xdr:to>
    <xdr:graphicFrame macro="">
      <xdr:nvGraphicFramePr>
        <xdr:cNvPr id="64" name="Chart 152">
          <a:extLst>
            <a:ext uri="{FF2B5EF4-FFF2-40B4-BE49-F238E27FC236}">
              <a16:creationId xmlns="" xmlns:a16="http://schemas.microsoft.com/office/drawing/2014/main" id="{C9E6AAA1-F171-4520-A345-FF33ABD1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13</xdr:col>
      <xdr:colOff>397489</xdr:colOff>
      <xdr:row>1404</xdr:row>
      <xdr:rowOff>38817</xdr:rowOff>
    </xdr:from>
    <xdr:to>
      <xdr:col>19</xdr:col>
      <xdr:colOff>163973</xdr:colOff>
      <xdr:row>1418</xdr:row>
      <xdr:rowOff>0</xdr:rowOff>
    </xdr:to>
    <xdr:graphicFrame macro="">
      <xdr:nvGraphicFramePr>
        <xdr:cNvPr id="65" name="Chart 152">
          <a:extLst>
            <a:ext uri="{FF2B5EF4-FFF2-40B4-BE49-F238E27FC236}">
              <a16:creationId xmlns="" xmlns:a16="http://schemas.microsoft.com/office/drawing/2014/main" id="{4969BED2-88DA-4A29-8DAB-A1DBCF072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13</xdr:col>
      <xdr:colOff>397489</xdr:colOff>
      <xdr:row>1435</xdr:row>
      <xdr:rowOff>38817</xdr:rowOff>
    </xdr:from>
    <xdr:to>
      <xdr:col>19</xdr:col>
      <xdr:colOff>163973</xdr:colOff>
      <xdr:row>1449</xdr:row>
      <xdr:rowOff>0</xdr:rowOff>
    </xdr:to>
    <xdr:graphicFrame macro="">
      <xdr:nvGraphicFramePr>
        <xdr:cNvPr id="66" name="Chart 152">
          <a:extLst>
            <a:ext uri="{FF2B5EF4-FFF2-40B4-BE49-F238E27FC236}">
              <a16:creationId xmlns="" xmlns:a16="http://schemas.microsoft.com/office/drawing/2014/main" id="{22803F0B-F055-441B-A706-4D7708CE5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13</xdr:col>
      <xdr:colOff>397489</xdr:colOff>
      <xdr:row>1466</xdr:row>
      <xdr:rowOff>38817</xdr:rowOff>
    </xdr:from>
    <xdr:to>
      <xdr:col>19</xdr:col>
      <xdr:colOff>163973</xdr:colOff>
      <xdr:row>1480</xdr:row>
      <xdr:rowOff>0</xdr:rowOff>
    </xdr:to>
    <xdr:graphicFrame macro="">
      <xdr:nvGraphicFramePr>
        <xdr:cNvPr id="67" name="Chart 152">
          <a:extLst>
            <a:ext uri="{FF2B5EF4-FFF2-40B4-BE49-F238E27FC236}">
              <a16:creationId xmlns="" xmlns:a16="http://schemas.microsoft.com/office/drawing/2014/main" id="{02E4B483-A972-4398-BAF9-F3F404FE9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13</xdr:col>
      <xdr:colOff>397489</xdr:colOff>
      <xdr:row>1497</xdr:row>
      <xdr:rowOff>38817</xdr:rowOff>
    </xdr:from>
    <xdr:to>
      <xdr:col>19</xdr:col>
      <xdr:colOff>163973</xdr:colOff>
      <xdr:row>1511</xdr:row>
      <xdr:rowOff>0</xdr:rowOff>
    </xdr:to>
    <xdr:graphicFrame macro="">
      <xdr:nvGraphicFramePr>
        <xdr:cNvPr id="68" name="Chart 152">
          <a:extLst>
            <a:ext uri="{FF2B5EF4-FFF2-40B4-BE49-F238E27FC236}">
              <a16:creationId xmlns="" xmlns:a16="http://schemas.microsoft.com/office/drawing/2014/main" id="{66AF2E67-FE4C-4A92-B35D-6EB3A6C41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13</xdr:col>
      <xdr:colOff>397489</xdr:colOff>
      <xdr:row>1528</xdr:row>
      <xdr:rowOff>38817</xdr:rowOff>
    </xdr:from>
    <xdr:to>
      <xdr:col>19</xdr:col>
      <xdr:colOff>163973</xdr:colOff>
      <xdr:row>1542</xdr:row>
      <xdr:rowOff>0</xdr:rowOff>
    </xdr:to>
    <xdr:graphicFrame macro="">
      <xdr:nvGraphicFramePr>
        <xdr:cNvPr id="69" name="Chart 152">
          <a:extLst>
            <a:ext uri="{FF2B5EF4-FFF2-40B4-BE49-F238E27FC236}">
              <a16:creationId xmlns="" xmlns:a16="http://schemas.microsoft.com/office/drawing/2014/main" id="{34F83D72-063B-4504-98A6-6C45CEB3F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13</xdr:col>
      <xdr:colOff>397489</xdr:colOff>
      <xdr:row>1559</xdr:row>
      <xdr:rowOff>38817</xdr:rowOff>
    </xdr:from>
    <xdr:to>
      <xdr:col>19</xdr:col>
      <xdr:colOff>163973</xdr:colOff>
      <xdr:row>1573</xdr:row>
      <xdr:rowOff>0</xdr:rowOff>
    </xdr:to>
    <xdr:graphicFrame macro="">
      <xdr:nvGraphicFramePr>
        <xdr:cNvPr id="70" name="Chart 152">
          <a:extLst>
            <a:ext uri="{FF2B5EF4-FFF2-40B4-BE49-F238E27FC236}">
              <a16:creationId xmlns="" xmlns:a16="http://schemas.microsoft.com/office/drawing/2014/main" id="{2CF4FC90-0A15-4685-8A6B-8D44C5B16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13</xdr:col>
      <xdr:colOff>397489</xdr:colOff>
      <xdr:row>1590</xdr:row>
      <xdr:rowOff>38817</xdr:rowOff>
    </xdr:from>
    <xdr:to>
      <xdr:col>19</xdr:col>
      <xdr:colOff>163973</xdr:colOff>
      <xdr:row>1604</xdr:row>
      <xdr:rowOff>0</xdr:rowOff>
    </xdr:to>
    <xdr:graphicFrame macro="">
      <xdr:nvGraphicFramePr>
        <xdr:cNvPr id="71" name="Chart 152">
          <a:extLst>
            <a:ext uri="{FF2B5EF4-FFF2-40B4-BE49-F238E27FC236}">
              <a16:creationId xmlns="" xmlns:a16="http://schemas.microsoft.com/office/drawing/2014/main" id="{0F0E945C-FF92-494D-9CE1-B583BA7AC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397489</xdr:colOff>
      <xdr:row>1621</xdr:row>
      <xdr:rowOff>38817</xdr:rowOff>
    </xdr:from>
    <xdr:to>
      <xdr:col>19</xdr:col>
      <xdr:colOff>163973</xdr:colOff>
      <xdr:row>1635</xdr:row>
      <xdr:rowOff>0</xdr:rowOff>
    </xdr:to>
    <xdr:graphicFrame macro="">
      <xdr:nvGraphicFramePr>
        <xdr:cNvPr id="72" name="Chart 152">
          <a:extLst>
            <a:ext uri="{FF2B5EF4-FFF2-40B4-BE49-F238E27FC236}">
              <a16:creationId xmlns="" xmlns:a16="http://schemas.microsoft.com/office/drawing/2014/main" id="{9E75E2D2-D0BF-4FBC-A680-132F8317B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397489</xdr:colOff>
      <xdr:row>1652</xdr:row>
      <xdr:rowOff>38817</xdr:rowOff>
    </xdr:from>
    <xdr:to>
      <xdr:col>19</xdr:col>
      <xdr:colOff>163973</xdr:colOff>
      <xdr:row>1666</xdr:row>
      <xdr:rowOff>0</xdr:rowOff>
    </xdr:to>
    <xdr:graphicFrame macro="">
      <xdr:nvGraphicFramePr>
        <xdr:cNvPr id="73" name="Chart 152">
          <a:extLst>
            <a:ext uri="{FF2B5EF4-FFF2-40B4-BE49-F238E27FC236}">
              <a16:creationId xmlns="" xmlns:a16="http://schemas.microsoft.com/office/drawing/2014/main" id="{6CE24597-B90D-44E6-BBC3-C6FBAE312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397489</xdr:colOff>
      <xdr:row>1682</xdr:row>
      <xdr:rowOff>38817</xdr:rowOff>
    </xdr:from>
    <xdr:to>
      <xdr:col>19</xdr:col>
      <xdr:colOff>163973</xdr:colOff>
      <xdr:row>1696</xdr:row>
      <xdr:rowOff>0</xdr:rowOff>
    </xdr:to>
    <xdr:graphicFrame macro="">
      <xdr:nvGraphicFramePr>
        <xdr:cNvPr id="74" name="Chart 152">
          <a:extLst>
            <a:ext uri="{FF2B5EF4-FFF2-40B4-BE49-F238E27FC236}">
              <a16:creationId xmlns="" xmlns:a16="http://schemas.microsoft.com/office/drawing/2014/main" id="{13F0816A-339E-47A9-B2FB-20EDA41B5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</xdr:col>
      <xdr:colOff>397489</xdr:colOff>
      <xdr:row>1713</xdr:row>
      <xdr:rowOff>38817</xdr:rowOff>
    </xdr:from>
    <xdr:to>
      <xdr:col>19</xdr:col>
      <xdr:colOff>163973</xdr:colOff>
      <xdr:row>1727</xdr:row>
      <xdr:rowOff>0</xdr:rowOff>
    </xdr:to>
    <xdr:graphicFrame macro="">
      <xdr:nvGraphicFramePr>
        <xdr:cNvPr id="75" name="Chart 152">
          <a:extLst>
            <a:ext uri="{FF2B5EF4-FFF2-40B4-BE49-F238E27FC236}">
              <a16:creationId xmlns="" xmlns:a16="http://schemas.microsoft.com/office/drawing/2014/main" id="{BC133308-B4FE-41B5-9CDB-62055994A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13</xdr:col>
      <xdr:colOff>397489</xdr:colOff>
      <xdr:row>1743</xdr:row>
      <xdr:rowOff>38817</xdr:rowOff>
    </xdr:from>
    <xdr:to>
      <xdr:col>19</xdr:col>
      <xdr:colOff>163973</xdr:colOff>
      <xdr:row>1757</xdr:row>
      <xdr:rowOff>0</xdr:rowOff>
    </xdr:to>
    <xdr:graphicFrame macro="">
      <xdr:nvGraphicFramePr>
        <xdr:cNvPr id="76" name="Chart 152">
          <a:extLst>
            <a:ext uri="{FF2B5EF4-FFF2-40B4-BE49-F238E27FC236}">
              <a16:creationId xmlns="" xmlns:a16="http://schemas.microsoft.com/office/drawing/2014/main" id="{7A537EEB-CC45-48F9-86EC-141B1BF02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13</xdr:col>
      <xdr:colOff>397489</xdr:colOff>
      <xdr:row>1774</xdr:row>
      <xdr:rowOff>38817</xdr:rowOff>
    </xdr:from>
    <xdr:to>
      <xdr:col>19</xdr:col>
      <xdr:colOff>163973</xdr:colOff>
      <xdr:row>1788</xdr:row>
      <xdr:rowOff>0</xdr:rowOff>
    </xdr:to>
    <xdr:graphicFrame macro="">
      <xdr:nvGraphicFramePr>
        <xdr:cNvPr id="77" name="Chart 152">
          <a:extLst>
            <a:ext uri="{FF2B5EF4-FFF2-40B4-BE49-F238E27FC236}">
              <a16:creationId xmlns="" xmlns:a16="http://schemas.microsoft.com/office/drawing/2014/main" id="{DF881054-1803-4605-957B-C09736437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13</xdr:col>
      <xdr:colOff>397489</xdr:colOff>
      <xdr:row>1805</xdr:row>
      <xdr:rowOff>38817</xdr:rowOff>
    </xdr:from>
    <xdr:to>
      <xdr:col>19</xdr:col>
      <xdr:colOff>163973</xdr:colOff>
      <xdr:row>1819</xdr:row>
      <xdr:rowOff>0</xdr:rowOff>
    </xdr:to>
    <xdr:graphicFrame macro="">
      <xdr:nvGraphicFramePr>
        <xdr:cNvPr id="78" name="Chart 152">
          <a:extLst>
            <a:ext uri="{FF2B5EF4-FFF2-40B4-BE49-F238E27FC236}">
              <a16:creationId xmlns="" xmlns:a16="http://schemas.microsoft.com/office/drawing/2014/main" id="{3ADE6C7C-D547-4CBD-BC35-AFC53C60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13</xdr:col>
      <xdr:colOff>397489</xdr:colOff>
      <xdr:row>1836</xdr:row>
      <xdr:rowOff>38817</xdr:rowOff>
    </xdr:from>
    <xdr:to>
      <xdr:col>19</xdr:col>
      <xdr:colOff>163973</xdr:colOff>
      <xdr:row>1850</xdr:row>
      <xdr:rowOff>0</xdr:rowOff>
    </xdr:to>
    <xdr:graphicFrame macro="">
      <xdr:nvGraphicFramePr>
        <xdr:cNvPr id="79" name="Chart 152">
          <a:extLst>
            <a:ext uri="{FF2B5EF4-FFF2-40B4-BE49-F238E27FC236}">
              <a16:creationId xmlns="" xmlns:a16="http://schemas.microsoft.com/office/drawing/2014/main" id="{6087F372-6D61-4AD6-86A1-0F575FE36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13</xdr:col>
      <xdr:colOff>397489</xdr:colOff>
      <xdr:row>1867</xdr:row>
      <xdr:rowOff>38817</xdr:rowOff>
    </xdr:from>
    <xdr:to>
      <xdr:col>19</xdr:col>
      <xdr:colOff>163973</xdr:colOff>
      <xdr:row>1881</xdr:row>
      <xdr:rowOff>0</xdr:rowOff>
    </xdr:to>
    <xdr:graphicFrame macro="">
      <xdr:nvGraphicFramePr>
        <xdr:cNvPr id="80" name="Chart 152">
          <a:extLst>
            <a:ext uri="{FF2B5EF4-FFF2-40B4-BE49-F238E27FC236}">
              <a16:creationId xmlns="" xmlns:a16="http://schemas.microsoft.com/office/drawing/2014/main" id="{EF3BA9D1-F248-4A9A-A2C4-B2D405763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13</xdr:col>
      <xdr:colOff>397489</xdr:colOff>
      <xdr:row>1898</xdr:row>
      <xdr:rowOff>38817</xdr:rowOff>
    </xdr:from>
    <xdr:to>
      <xdr:col>19</xdr:col>
      <xdr:colOff>163973</xdr:colOff>
      <xdr:row>1912</xdr:row>
      <xdr:rowOff>0</xdr:rowOff>
    </xdr:to>
    <xdr:graphicFrame macro="">
      <xdr:nvGraphicFramePr>
        <xdr:cNvPr id="81" name="Chart 152">
          <a:extLst>
            <a:ext uri="{FF2B5EF4-FFF2-40B4-BE49-F238E27FC236}">
              <a16:creationId xmlns="" xmlns:a16="http://schemas.microsoft.com/office/drawing/2014/main" id="{6372A246-6CB2-481D-99B1-F5C6975B7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13</xdr:col>
      <xdr:colOff>397489</xdr:colOff>
      <xdr:row>1928</xdr:row>
      <xdr:rowOff>38817</xdr:rowOff>
    </xdr:from>
    <xdr:to>
      <xdr:col>19</xdr:col>
      <xdr:colOff>163973</xdr:colOff>
      <xdr:row>1942</xdr:row>
      <xdr:rowOff>0</xdr:rowOff>
    </xdr:to>
    <xdr:graphicFrame macro="">
      <xdr:nvGraphicFramePr>
        <xdr:cNvPr id="82" name="Chart 152">
          <a:extLst>
            <a:ext uri="{FF2B5EF4-FFF2-40B4-BE49-F238E27FC236}">
              <a16:creationId xmlns="" xmlns:a16="http://schemas.microsoft.com/office/drawing/2014/main" id="{021DA79B-4118-42F9-93E3-F81E8F54F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13</xdr:col>
      <xdr:colOff>397489</xdr:colOff>
      <xdr:row>1958</xdr:row>
      <xdr:rowOff>38817</xdr:rowOff>
    </xdr:from>
    <xdr:to>
      <xdr:col>19</xdr:col>
      <xdr:colOff>163973</xdr:colOff>
      <xdr:row>1972</xdr:row>
      <xdr:rowOff>0</xdr:rowOff>
    </xdr:to>
    <xdr:graphicFrame macro="">
      <xdr:nvGraphicFramePr>
        <xdr:cNvPr id="83" name="Chart 152">
          <a:extLst>
            <a:ext uri="{FF2B5EF4-FFF2-40B4-BE49-F238E27FC236}">
              <a16:creationId xmlns="" xmlns:a16="http://schemas.microsoft.com/office/drawing/2014/main" id="{54FEFA82-3BEC-4381-A3B7-7E29280D1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13</xdr:col>
      <xdr:colOff>397489</xdr:colOff>
      <xdr:row>1988</xdr:row>
      <xdr:rowOff>38817</xdr:rowOff>
    </xdr:from>
    <xdr:to>
      <xdr:col>19</xdr:col>
      <xdr:colOff>163973</xdr:colOff>
      <xdr:row>2002</xdr:row>
      <xdr:rowOff>0</xdr:rowOff>
    </xdr:to>
    <xdr:graphicFrame macro="">
      <xdr:nvGraphicFramePr>
        <xdr:cNvPr id="84" name="Chart 152">
          <a:extLst>
            <a:ext uri="{FF2B5EF4-FFF2-40B4-BE49-F238E27FC236}">
              <a16:creationId xmlns="" xmlns:a16="http://schemas.microsoft.com/office/drawing/2014/main" id="{9BF9B391-30A7-4E5A-B02B-F2515CB2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13</xdr:col>
      <xdr:colOff>397489</xdr:colOff>
      <xdr:row>2019</xdr:row>
      <xdr:rowOff>38817</xdr:rowOff>
    </xdr:from>
    <xdr:to>
      <xdr:col>19</xdr:col>
      <xdr:colOff>163973</xdr:colOff>
      <xdr:row>2033</xdr:row>
      <xdr:rowOff>0</xdr:rowOff>
    </xdr:to>
    <xdr:graphicFrame macro="">
      <xdr:nvGraphicFramePr>
        <xdr:cNvPr id="85" name="Chart 152">
          <a:extLst>
            <a:ext uri="{FF2B5EF4-FFF2-40B4-BE49-F238E27FC236}">
              <a16:creationId xmlns="" xmlns:a16="http://schemas.microsoft.com/office/drawing/2014/main" id="{B148C09E-3A2B-40CC-8ABB-3C9A78592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13</xdr:col>
      <xdr:colOff>397489</xdr:colOff>
      <xdr:row>2050</xdr:row>
      <xdr:rowOff>38817</xdr:rowOff>
    </xdr:from>
    <xdr:to>
      <xdr:col>19</xdr:col>
      <xdr:colOff>163973</xdr:colOff>
      <xdr:row>2064</xdr:row>
      <xdr:rowOff>0</xdr:rowOff>
    </xdr:to>
    <xdr:graphicFrame macro="">
      <xdr:nvGraphicFramePr>
        <xdr:cNvPr id="86" name="Chart 152">
          <a:extLst>
            <a:ext uri="{FF2B5EF4-FFF2-40B4-BE49-F238E27FC236}">
              <a16:creationId xmlns="" xmlns:a16="http://schemas.microsoft.com/office/drawing/2014/main" id="{DF84A9E6-D202-4838-B500-2F7A7A7D6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13</xdr:col>
      <xdr:colOff>397489</xdr:colOff>
      <xdr:row>2082</xdr:row>
      <xdr:rowOff>38817</xdr:rowOff>
    </xdr:from>
    <xdr:to>
      <xdr:col>19</xdr:col>
      <xdr:colOff>163973</xdr:colOff>
      <xdr:row>2096</xdr:row>
      <xdr:rowOff>0</xdr:rowOff>
    </xdr:to>
    <xdr:graphicFrame macro="">
      <xdr:nvGraphicFramePr>
        <xdr:cNvPr id="87" name="Chart 152">
          <a:extLst>
            <a:ext uri="{FF2B5EF4-FFF2-40B4-BE49-F238E27FC236}">
              <a16:creationId xmlns="" xmlns:a16="http://schemas.microsoft.com/office/drawing/2014/main" id="{29953E66-3041-4E5F-B440-0AE1D79F1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13</xdr:col>
      <xdr:colOff>397489</xdr:colOff>
      <xdr:row>2114</xdr:row>
      <xdr:rowOff>38817</xdr:rowOff>
    </xdr:from>
    <xdr:to>
      <xdr:col>19</xdr:col>
      <xdr:colOff>163973</xdr:colOff>
      <xdr:row>2128</xdr:row>
      <xdr:rowOff>0</xdr:rowOff>
    </xdr:to>
    <xdr:graphicFrame macro="">
      <xdr:nvGraphicFramePr>
        <xdr:cNvPr id="88" name="Chart 152">
          <a:extLst>
            <a:ext uri="{FF2B5EF4-FFF2-40B4-BE49-F238E27FC236}">
              <a16:creationId xmlns="" xmlns:a16="http://schemas.microsoft.com/office/drawing/2014/main" id="{BA22CAEB-B2D2-4AFB-976D-831AEBF83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13</xdr:col>
      <xdr:colOff>397489</xdr:colOff>
      <xdr:row>2146</xdr:row>
      <xdr:rowOff>38817</xdr:rowOff>
    </xdr:from>
    <xdr:to>
      <xdr:col>19</xdr:col>
      <xdr:colOff>163973</xdr:colOff>
      <xdr:row>2160</xdr:row>
      <xdr:rowOff>0</xdr:rowOff>
    </xdr:to>
    <xdr:graphicFrame macro="">
      <xdr:nvGraphicFramePr>
        <xdr:cNvPr id="89" name="Chart 152">
          <a:extLst>
            <a:ext uri="{FF2B5EF4-FFF2-40B4-BE49-F238E27FC236}">
              <a16:creationId xmlns="" xmlns:a16="http://schemas.microsoft.com/office/drawing/2014/main" id="{4B22EF92-E083-42DA-AD2F-0CA3DADF0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13</xdr:col>
      <xdr:colOff>397489</xdr:colOff>
      <xdr:row>2180</xdr:row>
      <xdr:rowOff>38817</xdr:rowOff>
    </xdr:from>
    <xdr:to>
      <xdr:col>19</xdr:col>
      <xdr:colOff>163973</xdr:colOff>
      <xdr:row>2194</xdr:row>
      <xdr:rowOff>0</xdr:rowOff>
    </xdr:to>
    <xdr:graphicFrame macro="">
      <xdr:nvGraphicFramePr>
        <xdr:cNvPr id="90" name="Chart 152">
          <a:extLst>
            <a:ext uri="{FF2B5EF4-FFF2-40B4-BE49-F238E27FC236}">
              <a16:creationId xmlns="" xmlns:a16="http://schemas.microsoft.com/office/drawing/2014/main" id="{04BB6396-29E4-41B7-ABF9-D5463DFD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13</xdr:col>
      <xdr:colOff>397489</xdr:colOff>
      <xdr:row>2214</xdr:row>
      <xdr:rowOff>38817</xdr:rowOff>
    </xdr:from>
    <xdr:to>
      <xdr:col>19</xdr:col>
      <xdr:colOff>163973</xdr:colOff>
      <xdr:row>2228</xdr:row>
      <xdr:rowOff>0</xdr:rowOff>
    </xdr:to>
    <xdr:graphicFrame macro="">
      <xdr:nvGraphicFramePr>
        <xdr:cNvPr id="91" name="Chart 152">
          <a:extLst>
            <a:ext uri="{FF2B5EF4-FFF2-40B4-BE49-F238E27FC236}">
              <a16:creationId xmlns="" xmlns:a16="http://schemas.microsoft.com/office/drawing/2014/main" id="{A4450F87-E8E6-4F7B-B454-099DFFB09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13</xdr:col>
      <xdr:colOff>397489</xdr:colOff>
      <xdr:row>2248</xdr:row>
      <xdr:rowOff>38817</xdr:rowOff>
    </xdr:from>
    <xdr:to>
      <xdr:col>19</xdr:col>
      <xdr:colOff>163973</xdr:colOff>
      <xdr:row>2262</xdr:row>
      <xdr:rowOff>0</xdr:rowOff>
    </xdr:to>
    <xdr:graphicFrame macro="">
      <xdr:nvGraphicFramePr>
        <xdr:cNvPr id="92" name="Chart 152">
          <a:extLst>
            <a:ext uri="{FF2B5EF4-FFF2-40B4-BE49-F238E27FC236}">
              <a16:creationId xmlns="" xmlns:a16="http://schemas.microsoft.com/office/drawing/2014/main" id="{039AB140-8E2B-49C0-9466-24AF9DB7A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13</xdr:col>
      <xdr:colOff>397489</xdr:colOff>
      <xdr:row>2281</xdr:row>
      <xdr:rowOff>38817</xdr:rowOff>
    </xdr:from>
    <xdr:to>
      <xdr:col>19</xdr:col>
      <xdr:colOff>163973</xdr:colOff>
      <xdr:row>2295</xdr:row>
      <xdr:rowOff>0</xdr:rowOff>
    </xdr:to>
    <xdr:graphicFrame macro="">
      <xdr:nvGraphicFramePr>
        <xdr:cNvPr id="93" name="Chart 152">
          <a:extLst>
            <a:ext uri="{FF2B5EF4-FFF2-40B4-BE49-F238E27FC236}">
              <a16:creationId xmlns="" xmlns:a16="http://schemas.microsoft.com/office/drawing/2014/main" id="{4EB7839C-3275-489E-AEA4-605D48D4D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13</xdr:col>
      <xdr:colOff>397489</xdr:colOff>
      <xdr:row>2314</xdr:row>
      <xdr:rowOff>38817</xdr:rowOff>
    </xdr:from>
    <xdr:to>
      <xdr:col>19</xdr:col>
      <xdr:colOff>163973</xdr:colOff>
      <xdr:row>2328</xdr:row>
      <xdr:rowOff>0</xdr:rowOff>
    </xdr:to>
    <xdr:graphicFrame macro="">
      <xdr:nvGraphicFramePr>
        <xdr:cNvPr id="94" name="Chart 152">
          <a:extLst>
            <a:ext uri="{FF2B5EF4-FFF2-40B4-BE49-F238E27FC236}">
              <a16:creationId xmlns="" xmlns:a16="http://schemas.microsoft.com/office/drawing/2014/main" id="{5CDEA00D-0C36-4AF5-A543-944751706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13</xdr:col>
      <xdr:colOff>397489</xdr:colOff>
      <xdr:row>2348</xdr:row>
      <xdr:rowOff>38817</xdr:rowOff>
    </xdr:from>
    <xdr:to>
      <xdr:col>19</xdr:col>
      <xdr:colOff>163973</xdr:colOff>
      <xdr:row>2362</xdr:row>
      <xdr:rowOff>0</xdr:rowOff>
    </xdr:to>
    <xdr:graphicFrame macro="">
      <xdr:nvGraphicFramePr>
        <xdr:cNvPr id="95" name="Chart 152">
          <a:extLst>
            <a:ext uri="{FF2B5EF4-FFF2-40B4-BE49-F238E27FC236}">
              <a16:creationId xmlns="" xmlns:a16="http://schemas.microsoft.com/office/drawing/2014/main" id="{83041B13-3C88-4803-B29D-F955159F7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13</xdr:col>
      <xdr:colOff>397489</xdr:colOff>
      <xdr:row>2381</xdr:row>
      <xdr:rowOff>38817</xdr:rowOff>
    </xdr:from>
    <xdr:to>
      <xdr:col>19</xdr:col>
      <xdr:colOff>163973</xdr:colOff>
      <xdr:row>2395</xdr:row>
      <xdr:rowOff>0</xdr:rowOff>
    </xdr:to>
    <xdr:graphicFrame macro="">
      <xdr:nvGraphicFramePr>
        <xdr:cNvPr id="96" name="Chart 152">
          <a:extLst>
            <a:ext uri="{FF2B5EF4-FFF2-40B4-BE49-F238E27FC236}">
              <a16:creationId xmlns="" xmlns:a16="http://schemas.microsoft.com/office/drawing/2014/main" id="{74935705-228A-4E56-988B-6D8105DAC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13</xdr:col>
      <xdr:colOff>397489</xdr:colOff>
      <xdr:row>2415</xdr:row>
      <xdr:rowOff>38817</xdr:rowOff>
    </xdr:from>
    <xdr:to>
      <xdr:col>19</xdr:col>
      <xdr:colOff>163973</xdr:colOff>
      <xdr:row>2429</xdr:row>
      <xdr:rowOff>0</xdr:rowOff>
    </xdr:to>
    <xdr:graphicFrame macro="">
      <xdr:nvGraphicFramePr>
        <xdr:cNvPr id="97" name="Chart 152">
          <a:extLst>
            <a:ext uri="{FF2B5EF4-FFF2-40B4-BE49-F238E27FC236}">
              <a16:creationId xmlns="" xmlns:a16="http://schemas.microsoft.com/office/drawing/2014/main" id="{C06BDC77-23B4-471E-8ABA-EA46A3225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13</xdr:col>
      <xdr:colOff>397489</xdr:colOff>
      <xdr:row>2448</xdr:row>
      <xdr:rowOff>38817</xdr:rowOff>
    </xdr:from>
    <xdr:to>
      <xdr:col>19</xdr:col>
      <xdr:colOff>163973</xdr:colOff>
      <xdr:row>2462</xdr:row>
      <xdr:rowOff>0</xdr:rowOff>
    </xdr:to>
    <xdr:graphicFrame macro="">
      <xdr:nvGraphicFramePr>
        <xdr:cNvPr id="98" name="Chart 152">
          <a:extLst>
            <a:ext uri="{FF2B5EF4-FFF2-40B4-BE49-F238E27FC236}">
              <a16:creationId xmlns="" xmlns:a16="http://schemas.microsoft.com/office/drawing/2014/main" id="{AB029D59-F1BB-41A8-ACE3-7C41C0361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13</xdr:col>
      <xdr:colOff>397489</xdr:colOff>
      <xdr:row>2481</xdr:row>
      <xdr:rowOff>38817</xdr:rowOff>
    </xdr:from>
    <xdr:to>
      <xdr:col>19</xdr:col>
      <xdr:colOff>163973</xdr:colOff>
      <xdr:row>2495</xdr:row>
      <xdr:rowOff>0</xdr:rowOff>
    </xdr:to>
    <xdr:graphicFrame macro="">
      <xdr:nvGraphicFramePr>
        <xdr:cNvPr id="99" name="Chart 152">
          <a:extLst>
            <a:ext uri="{FF2B5EF4-FFF2-40B4-BE49-F238E27FC236}">
              <a16:creationId xmlns="" xmlns:a16="http://schemas.microsoft.com/office/drawing/2014/main" id="{2149A77B-DE9D-422B-9889-EBEAFAF9E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13</xdr:col>
      <xdr:colOff>397489</xdr:colOff>
      <xdr:row>2515</xdr:row>
      <xdr:rowOff>38817</xdr:rowOff>
    </xdr:from>
    <xdr:to>
      <xdr:col>19</xdr:col>
      <xdr:colOff>163973</xdr:colOff>
      <xdr:row>2529</xdr:row>
      <xdr:rowOff>0</xdr:rowOff>
    </xdr:to>
    <xdr:graphicFrame macro="">
      <xdr:nvGraphicFramePr>
        <xdr:cNvPr id="100" name="Chart 152">
          <a:extLst>
            <a:ext uri="{FF2B5EF4-FFF2-40B4-BE49-F238E27FC236}">
              <a16:creationId xmlns="" xmlns:a16="http://schemas.microsoft.com/office/drawing/2014/main" id="{E74EE318-981F-412B-AB98-DD77D3DB7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13</xdr:col>
      <xdr:colOff>397489</xdr:colOff>
      <xdr:row>2550</xdr:row>
      <xdr:rowOff>38817</xdr:rowOff>
    </xdr:from>
    <xdr:to>
      <xdr:col>19</xdr:col>
      <xdr:colOff>163973</xdr:colOff>
      <xdr:row>2564</xdr:row>
      <xdr:rowOff>0</xdr:rowOff>
    </xdr:to>
    <xdr:graphicFrame macro="">
      <xdr:nvGraphicFramePr>
        <xdr:cNvPr id="101" name="Chart 152">
          <a:extLst>
            <a:ext uri="{FF2B5EF4-FFF2-40B4-BE49-F238E27FC236}">
              <a16:creationId xmlns="" xmlns:a16="http://schemas.microsoft.com/office/drawing/2014/main" id="{7BD3F075-80ED-4829-9866-4FC1C917F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13</xdr:col>
      <xdr:colOff>397489</xdr:colOff>
      <xdr:row>2584</xdr:row>
      <xdr:rowOff>38817</xdr:rowOff>
    </xdr:from>
    <xdr:to>
      <xdr:col>19</xdr:col>
      <xdr:colOff>163973</xdr:colOff>
      <xdr:row>2598</xdr:row>
      <xdr:rowOff>0</xdr:rowOff>
    </xdr:to>
    <xdr:graphicFrame macro="">
      <xdr:nvGraphicFramePr>
        <xdr:cNvPr id="102" name="Chart 152">
          <a:extLst>
            <a:ext uri="{FF2B5EF4-FFF2-40B4-BE49-F238E27FC236}">
              <a16:creationId xmlns="" xmlns:a16="http://schemas.microsoft.com/office/drawing/2014/main" id="{3A266D6B-1522-4EA5-8FCD-52EB38372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13</xdr:col>
      <xdr:colOff>397489</xdr:colOff>
      <xdr:row>2617</xdr:row>
      <xdr:rowOff>38817</xdr:rowOff>
    </xdr:from>
    <xdr:to>
      <xdr:col>19</xdr:col>
      <xdr:colOff>163973</xdr:colOff>
      <xdr:row>2631</xdr:row>
      <xdr:rowOff>0</xdr:rowOff>
    </xdr:to>
    <xdr:graphicFrame macro="">
      <xdr:nvGraphicFramePr>
        <xdr:cNvPr id="103" name="Chart 152">
          <a:extLst>
            <a:ext uri="{FF2B5EF4-FFF2-40B4-BE49-F238E27FC236}">
              <a16:creationId xmlns="" xmlns:a16="http://schemas.microsoft.com/office/drawing/2014/main" id="{286450E4-0436-4942-A64A-1EEE63197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13</xdr:col>
      <xdr:colOff>397489</xdr:colOff>
      <xdr:row>2650</xdr:row>
      <xdr:rowOff>38817</xdr:rowOff>
    </xdr:from>
    <xdr:to>
      <xdr:col>19</xdr:col>
      <xdr:colOff>163973</xdr:colOff>
      <xdr:row>2664</xdr:row>
      <xdr:rowOff>0</xdr:rowOff>
    </xdr:to>
    <xdr:graphicFrame macro="">
      <xdr:nvGraphicFramePr>
        <xdr:cNvPr id="104" name="Chart 152">
          <a:extLst>
            <a:ext uri="{FF2B5EF4-FFF2-40B4-BE49-F238E27FC236}">
              <a16:creationId xmlns="" xmlns:a16="http://schemas.microsoft.com/office/drawing/2014/main" id="{34B0A249-E6F7-4948-BF4E-1C950AF28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13</xdr:col>
      <xdr:colOff>397489</xdr:colOff>
      <xdr:row>2684</xdr:row>
      <xdr:rowOff>38817</xdr:rowOff>
    </xdr:from>
    <xdr:to>
      <xdr:col>19</xdr:col>
      <xdr:colOff>163973</xdr:colOff>
      <xdr:row>2698</xdr:row>
      <xdr:rowOff>0</xdr:rowOff>
    </xdr:to>
    <xdr:graphicFrame macro="">
      <xdr:nvGraphicFramePr>
        <xdr:cNvPr id="105" name="Chart 152">
          <a:extLst>
            <a:ext uri="{FF2B5EF4-FFF2-40B4-BE49-F238E27FC236}">
              <a16:creationId xmlns="" xmlns:a16="http://schemas.microsoft.com/office/drawing/2014/main" id="{3B39DA38-2362-43A1-8BDC-6FB4C6B97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13</xdr:col>
      <xdr:colOff>397489</xdr:colOff>
      <xdr:row>2718</xdr:row>
      <xdr:rowOff>38817</xdr:rowOff>
    </xdr:from>
    <xdr:to>
      <xdr:col>19</xdr:col>
      <xdr:colOff>163973</xdr:colOff>
      <xdr:row>2732</xdr:row>
      <xdr:rowOff>0</xdr:rowOff>
    </xdr:to>
    <xdr:graphicFrame macro="">
      <xdr:nvGraphicFramePr>
        <xdr:cNvPr id="106" name="Chart 152">
          <a:extLst>
            <a:ext uri="{FF2B5EF4-FFF2-40B4-BE49-F238E27FC236}">
              <a16:creationId xmlns="" xmlns:a16="http://schemas.microsoft.com/office/drawing/2014/main" id="{E4D5A307-6BF1-4C36-9B60-C28AF7CDD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13</xdr:col>
      <xdr:colOff>397489</xdr:colOff>
      <xdr:row>2752</xdr:row>
      <xdr:rowOff>38817</xdr:rowOff>
    </xdr:from>
    <xdr:to>
      <xdr:col>19</xdr:col>
      <xdr:colOff>163973</xdr:colOff>
      <xdr:row>2766</xdr:row>
      <xdr:rowOff>0</xdr:rowOff>
    </xdr:to>
    <xdr:graphicFrame macro="">
      <xdr:nvGraphicFramePr>
        <xdr:cNvPr id="107" name="Chart 152">
          <a:extLst>
            <a:ext uri="{FF2B5EF4-FFF2-40B4-BE49-F238E27FC236}">
              <a16:creationId xmlns="" xmlns:a16="http://schemas.microsoft.com/office/drawing/2014/main" id="{6345D146-33A4-43FD-9015-E5E634CEF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13</xdr:col>
      <xdr:colOff>397489</xdr:colOff>
      <xdr:row>2786</xdr:row>
      <xdr:rowOff>38817</xdr:rowOff>
    </xdr:from>
    <xdr:to>
      <xdr:col>19</xdr:col>
      <xdr:colOff>163973</xdr:colOff>
      <xdr:row>2800</xdr:row>
      <xdr:rowOff>0</xdr:rowOff>
    </xdr:to>
    <xdr:graphicFrame macro="">
      <xdr:nvGraphicFramePr>
        <xdr:cNvPr id="108" name="Chart 152">
          <a:extLst>
            <a:ext uri="{FF2B5EF4-FFF2-40B4-BE49-F238E27FC236}">
              <a16:creationId xmlns="" xmlns:a16="http://schemas.microsoft.com/office/drawing/2014/main" id="{520C17F4-9D83-42F7-8559-7D727CB84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13</xdr:col>
      <xdr:colOff>397489</xdr:colOff>
      <xdr:row>2820</xdr:row>
      <xdr:rowOff>38817</xdr:rowOff>
    </xdr:from>
    <xdr:to>
      <xdr:col>19</xdr:col>
      <xdr:colOff>163973</xdr:colOff>
      <xdr:row>2834</xdr:row>
      <xdr:rowOff>0</xdr:rowOff>
    </xdr:to>
    <xdr:graphicFrame macro="">
      <xdr:nvGraphicFramePr>
        <xdr:cNvPr id="109" name="Chart 152">
          <a:extLst>
            <a:ext uri="{FF2B5EF4-FFF2-40B4-BE49-F238E27FC236}">
              <a16:creationId xmlns="" xmlns:a16="http://schemas.microsoft.com/office/drawing/2014/main" id="{E761E3C4-58A6-4900-88E3-A3E1D5270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13</xdr:col>
      <xdr:colOff>397489</xdr:colOff>
      <xdr:row>2855</xdr:row>
      <xdr:rowOff>38817</xdr:rowOff>
    </xdr:from>
    <xdr:to>
      <xdr:col>19</xdr:col>
      <xdr:colOff>163973</xdr:colOff>
      <xdr:row>2869</xdr:row>
      <xdr:rowOff>0</xdr:rowOff>
    </xdr:to>
    <xdr:graphicFrame macro="">
      <xdr:nvGraphicFramePr>
        <xdr:cNvPr id="110" name="Chart 152">
          <a:extLst>
            <a:ext uri="{FF2B5EF4-FFF2-40B4-BE49-F238E27FC236}">
              <a16:creationId xmlns="" xmlns:a16="http://schemas.microsoft.com/office/drawing/2014/main" id="{CE4D060E-8305-4F43-AC4E-B1173411F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13</xdr:col>
      <xdr:colOff>397489</xdr:colOff>
      <xdr:row>2888</xdr:row>
      <xdr:rowOff>38817</xdr:rowOff>
    </xdr:from>
    <xdr:to>
      <xdr:col>19</xdr:col>
      <xdr:colOff>163973</xdr:colOff>
      <xdr:row>2902</xdr:row>
      <xdr:rowOff>0</xdr:rowOff>
    </xdr:to>
    <xdr:graphicFrame macro="">
      <xdr:nvGraphicFramePr>
        <xdr:cNvPr id="111" name="Chart 152">
          <a:extLst>
            <a:ext uri="{FF2B5EF4-FFF2-40B4-BE49-F238E27FC236}">
              <a16:creationId xmlns="" xmlns:a16="http://schemas.microsoft.com/office/drawing/2014/main" id="{D8C97900-8DD3-4330-92ED-4F533FF00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13</xdr:col>
      <xdr:colOff>397489</xdr:colOff>
      <xdr:row>2922</xdr:row>
      <xdr:rowOff>38817</xdr:rowOff>
    </xdr:from>
    <xdr:to>
      <xdr:col>19</xdr:col>
      <xdr:colOff>163973</xdr:colOff>
      <xdr:row>2936</xdr:row>
      <xdr:rowOff>0</xdr:rowOff>
    </xdr:to>
    <xdr:graphicFrame macro="">
      <xdr:nvGraphicFramePr>
        <xdr:cNvPr id="112" name="Chart 152">
          <a:extLst>
            <a:ext uri="{FF2B5EF4-FFF2-40B4-BE49-F238E27FC236}">
              <a16:creationId xmlns="" xmlns:a16="http://schemas.microsoft.com/office/drawing/2014/main" id="{ECA98377-77B2-4FBE-AE96-3AC4533F3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13</xdr:col>
      <xdr:colOff>397489</xdr:colOff>
      <xdr:row>2955</xdr:row>
      <xdr:rowOff>38817</xdr:rowOff>
    </xdr:from>
    <xdr:to>
      <xdr:col>19</xdr:col>
      <xdr:colOff>163973</xdr:colOff>
      <xdr:row>2969</xdr:row>
      <xdr:rowOff>0</xdr:rowOff>
    </xdr:to>
    <xdr:graphicFrame macro="">
      <xdr:nvGraphicFramePr>
        <xdr:cNvPr id="113" name="Chart 152">
          <a:extLst>
            <a:ext uri="{FF2B5EF4-FFF2-40B4-BE49-F238E27FC236}">
              <a16:creationId xmlns="" xmlns:a16="http://schemas.microsoft.com/office/drawing/2014/main" id="{85F3D799-4D2B-430E-8D4F-92327719B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13</xdr:col>
      <xdr:colOff>397489</xdr:colOff>
      <xdr:row>2989</xdr:row>
      <xdr:rowOff>38817</xdr:rowOff>
    </xdr:from>
    <xdr:to>
      <xdr:col>19</xdr:col>
      <xdr:colOff>163973</xdr:colOff>
      <xdr:row>3003</xdr:row>
      <xdr:rowOff>0</xdr:rowOff>
    </xdr:to>
    <xdr:graphicFrame macro="">
      <xdr:nvGraphicFramePr>
        <xdr:cNvPr id="114" name="Chart 152">
          <a:extLst>
            <a:ext uri="{FF2B5EF4-FFF2-40B4-BE49-F238E27FC236}">
              <a16:creationId xmlns="" xmlns:a16="http://schemas.microsoft.com/office/drawing/2014/main" id="{13D6B54F-CF4E-4E1A-82D3-0CE5148EF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13</xdr:col>
      <xdr:colOff>397489</xdr:colOff>
      <xdr:row>3023</xdr:row>
      <xdr:rowOff>38817</xdr:rowOff>
    </xdr:from>
    <xdr:to>
      <xdr:col>19</xdr:col>
      <xdr:colOff>163973</xdr:colOff>
      <xdr:row>3037</xdr:row>
      <xdr:rowOff>0</xdr:rowOff>
    </xdr:to>
    <xdr:graphicFrame macro="">
      <xdr:nvGraphicFramePr>
        <xdr:cNvPr id="115" name="Chart 152">
          <a:extLst>
            <a:ext uri="{FF2B5EF4-FFF2-40B4-BE49-F238E27FC236}">
              <a16:creationId xmlns="" xmlns:a16="http://schemas.microsoft.com/office/drawing/2014/main" id="{7D7A60D5-BF97-4403-956E-9DFE6EF2D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13</xdr:col>
      <xdr:colOff>397489</xdr:colOff>
      <xdr:row>3057</xdr:row>
      <xdr:rowOff>38817</xdr:rowOff>
    </xdr:from>
    <xdr:to>
      <xdr:col>19</xdr:col>
      <xdr:colOff>163973</xdr:colOff>
      <xdr:row>3071</xdr:row>
      <xdr:rowOff>0</xdr:rowOff>
    </xdr:to>
    <xdr:graphicFrame macro="">
      <xdr:nvGraphicFramePr>
        <xdr:cNvPr id="116" name="Chart 152">
          <a:extLst>
            <a:ext uri="{FF2B5EF4-FFF2-40B4-BE49-F238E27FC236}">
              <a16:creationId xmlns="" xmlns:a16="http://schemas.microsoft.com/office/drawing/2014/main" id="{4AB761B9-8CB5-46E8-878B-6A67F5D52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13</xdr:col>
      <xdr:colOff>397489</xdr:colOff>
      <xdr:row>3091</xdr:row>
      <xdr:rowOff>38817</xdr:rowOff>
    </xdr:from>
    <xdr:to>
      <xdr:col>19</xdr:col>
      <xdr:colOff>163973</xdr:colOff>
      <xdr:row>3105</xdr:row>
      <xdr:rowOff>0</xdr:rowOff>
    </xdr:to>
    <xdr:graphicFrame macro="">
      <xdr:nvGraphicFramePr>
        <xdr:cNvPr id="117" name="Chart 152">
          <a:extLst>
            <a:ext uri="{FF2B5EF4-FFF2-40B4-BE49-F238E27FC236}">
              <a16:creationId xmlns="" xmlns:a16="http://schemas.microsoft.com/office/drawing/2014/main" id="{90412A92-501B-42E2-918C-4E462CC60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13</xdr:col>
      <xdr:colOff>397489</xdr:colOff>
      <xdr:row>3125</xdr:row>
      <xdr:rowOff>38817</xdr:rowOff>
    </xdr:from>
    <xdr:to>
      <xdr:col>19</xdr:col>
      <xdr:colOff>163973</xdr:colOff>
      <xdr:row>3139</xdr:row>
      <xdr:rowOff>0</xdr:rowOff>
    </xdr:to>
    <xdr:graphicFrame macro="">
      <xdr:nvGraphicFramePr>
        <xdr:cNvPr id="118" name="Chart 152">
          <a:extLst>
            <a:ext uri="{FF2B5EF4-FFF2-40B4-BE49-F238E27FC236}">
              <a16:creationId xmlns="" xmlns:a16="http://schemas.microsoft.com/office/drawing/2014/main" id="{53A9AC18-5A86-4330-A282-16A46380E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13</xdr:col>
      <xdr:colOff>397489</xdr:colOff>
      <xdr:row>3160</xdr:row>
      <xdr:rowOff>38817</xdr:rowOff>
    </xdr:from>
    <xdr:to>
      <xdr:col>19</xdr:col>
      <xdr:colOff>163973</xdr:colOff>
      <xdr:row>3174</xdr:row>
      <xdr:rowOff>0</xdr:rowOff>
    </xdr:to>
    <xdr:graphicFrame macro="">
      <xdr:nvGraphicFramePr>
        <xdr:cNvPr id="119" name="Chart 152">
          <a:extLst>
            <a:ext uri="{FF2B5EF4-FFF2-40B4-BE49-F238E27FC236}">
              <a16:creationId xmlns="" xmlns:a16="http://schemas.microsoft.com/office/drawing/2014/main" id="{9A66DAE2-9AE0-4C3A-BF8C-E22395EA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13</xdr:col>
      <xdr:colOff>397489</xdr:colOff>
      <xdr:row>3194</xdr:row>
      <xdr:rowOff>38817</xdr:rowOff>
    </xdr:from>
    <xdr:to>
      <xdr:col>19</xdr:col>
      <xdr:colOff>163973</xdr:colOff>
      <xdr:row>3208</xdr:row>
      <xdr:rowOff>0</xdr:rowOff>
    </xdr:to>
    <xdr:graphicFrame macro="">
      <xdr:nvGraphicFramePr>
        <xdr:cNvPr id="120" name="Chart 152">
          <a:extLst>
            <a:ext uri="{FF2B5EF4-FFF2-40B4-BE49-F238E27FC236}">
              <a16:creationId xmlns="" xmlns:a16="http://schemas.microsoft.com/office/drawing/2014/main" id="{922FE421-9774-4484-8843-9CF20A37A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13</xdr:col>
      <xdr:colOff>397489</xdr:colOff>
      <xdr:row>3228</xdr:row>
      <xdr:rowOff>38817</xdr:rowOff>
    </xdr:from>
    <xdr:to>
      <xdr:col>19</xdr:col>
      <xdr:colOff>163973</xdr:colOff>
      <xdr:row>3242</xdr:row>
      <xdr:rowOff>0</xdr:rowOff>
    </xdr:to>
    <xdr:graphicFrame macro="">
      <xdr:nvGraphicFramePr>
        <xdr:cNvPr id="121" name="Chart 152">
          <a:extLst>
            <a:ext uri="{FF2B5EF4-FFF2-40B4-BE49-F238E27FC236}">
              <a16:creationId xmlns="" xmlns:a16="http://schemas.microsoft.com/office/drawing/2014/main" id="{9BC5DB18-00CE-45E0-90FF-5FDC0F9BC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13</xdr:col>
      <xdr:colOff>397489</xdr:colOff>
      <xdr:row>3263</xdr:row>
      <xdr:rowOff>38817</xdr:rowOff>
    </xdr:from>
    <xdr:to>
      <xdr:col>19</xdr:col>
      <xdr:colOff>163973</xdr:colOff>
      <xdr:row>3277</xdr:row>
      <xdr:rowOff>0</xdr:rowOff>
    </xdr:to>
    <xdr:graphicFrame macro="">
      <xdr:nvGraphicFramePr>
        <xdr:cNvPr id="122" name="Chart 152">
          <a:extLst>
            <a:ext uri="{FF2B5EF4-FFF2-40B4-BE49-F238E27FC236}">
              <a16:creationId xmlns="" xmlns:a16="http://schemas.microsoft.com/office/drawing/2014/main" id="{BC910A72-FCB1-4FEE-A72D-5F195AA1D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13</xdr:col>
      <xdr:colOff>397489</xdr:colOff>
      <xdr:row>3299</xdr:row>
      <xdr:rowOff>38817</xdr:rowOff>
    </xdr:from>
    <xdr:to>
      <xdr:col>19</xdr:col>
      <xdr:colOff>163973</xdr:colOff>
      <xdr:row>3313</xdr:row>
      <xdr:rowOff>0</xdr:rowOff>
    </xdr:to>
    <xdr:graphicFrame macro="">
      <xdr:nvGraphicFramePr>
        <xdr:cNvPr id="123" name="Chart 152">
          <a:extLst>
            <a:ext uri="{FF2B5EF4-FFF2-40B4-BE49-F238E27FC236}">
              <a16:creationId xmlns="" xmlns:a16="http://schemas.microsoft.com/office/drawing/2014/main" id="{6E0C760A-26C1-4FA4-8585-3EAD46328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13</xdr:col>
      <xdr:colOff>397489</xdr:colOff>
      <xdr:row>3333</xdr:row>
      <xdr:rowOff>38817</xdr:rowOff>
    </xdr:from>
    <xdr:to>
      <xdr:col>19</xdr:col>
      <xdr:colOff>163973</xdr:colOff>
      <xdr:row>3347</xdr:row>
      <xdr:rowOff>0</xdr:rowOff>
    </xdr:to>
    <xdr:graphicFrame macro="">
      <xdr:nvGraphicFramePr>
        <xdr:cNvPr id="124" name="Chart 152">
          <a:extLst>
            <a:ext uri="{FF2B5EF4-FFF2-40B4-BE49-F238E27FC236}">
              <a16:creationId xmlns="" xmlns:a16="http://schemas.microsoft.com/office/drawing/2014/main" id="{ECA2C568-E9EF-4B96-8CA8-E4BB2447F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13</xdr:col>
      <xdr:colOff>397489</xdr:colOff>
      <xdr:row>3367</xdr:row>
      <xdr:rowOff>38817</xdr:rowOff>
    </xdr:from>
    <xdr:to>
      <xdr:col>19</xdr:col>
      <xdr:colOff>163973</xdr:colOff>
      <xdr:row>3381</xdr:row>
      <xdr:rowOff>0</xdr:rowOff>
    </xdr:to>
    <xdr:graphicFrame macro="">
      <xdr:nvGraphicFramePr>
        <xdr:cNvPr id="125" name="Chart 152">
          <a:extLst>
            <a:ext uri="{FF2B5EF4-FFF2-40B4-BE49-F238E27FC236}">
              <a16:creationId xmlns="" xmlns:a16="http://schemas.microsoft.com/office/drawing/2014/main" id="{3BD0BF60-793A-46C9-8D2F-31D644E73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13</xdr:col>
      <xdr:colOff>397489</xdr:colOff>
      <xdr:row>3401</xdr:row>
      <xdr:rowOff>38817</xdr:rowOff>
    </xdr:from>
    <xdr:to>
      <xdr:col>19</xdr:col>
      <xdr:colOff>163973</xdr:colOff>
      <xdr:row>3415</xdr:row>
      <xdr:rowOff>0</xdr:rowOff>
    </xdr:to>
    <xdr:graphicFrame macro="">
      <xdr:nvGraphicFramePr>
        <xdr:cNvPr id="126" name="Chart 152">
          <a:extLst>
            <a:ext uri="{FF2B5EF4-FFF2-40B4-BE49-F238E27FC236}">
              <a16:creationId xmlns="" xmlns:a16="http://schemas.microsoft.com/office/drawing/2014/main" id="{6FE59143-F5E0-41F2-B29C-A54B81D23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13</xdr:col>
      <xdr:colOff>397489</xdr:colOff>
      <xdr:row>3434</xdr:row>
      <xdr:rowOff>38817</xdr:rowOff>
    </xdr:from>
    <xdr:to>
      <xdr:col>19</xdr:col>
      <xdr:colOff>163973</xdr:colOff>
      <xdr:row>3448</xdr:row>
      <xdr:rowOff>0</xdr:rowOff>
    </xdr:to>
    <xdr:graphicFrame macro="">
      <xdr:nvGraphicFramePr>
        <xdr:cNvPr id="127" name="Chart 152">
          <a:extLst>
            <a:ext uri="{FF2B5EF4-FFF2-40B4-BE49-F238E27FC236}">
              <a16:creationId xmlns="" xmlns:a16="http://schemas.microsoft.com/office/drawing/2014/main" id="{C52004DB-6144-44C3-8DAB-739B1FFFD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13</xdr:col>
      <xdr:colOff>397489</xdr:colOff>
      <xdr:row>3468</xdr:row>
      <xdr:rowOff>38817</xdr:rowOff>
    </xdr:from>
    <xdr:to>
      <xdr:col>19</xdr:col>
      <xdr:colOff>163973</xdr:colOff>
      <xdr:row>3482</xdr:row>
      <xdr:rowOff>0</xdr:rowOff>
    </xdr:to>
    <xdr:graphicFrame macro="">
      <xdr:nvGraphicFramePr>
        <xdr:cNvPr id="128" name="Chart 152">
          <a:extLst>
            <a:ext uri="{FF2B5EF4-FFF2-40B4-BE49-F238E27FC236}">
              <a16:creationId xmlns="" xmlns:a16="http://schemas.microsoft.com/office/drawing/2014/main" id="{2A541AE5-BC4B-4865-B9F9-FFBB3F82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35</xdr:row>
      <xdr:rowOff>0</xdr:rowOff>
    </xdr:from>
    <xdr:to>
      <xdr:col>8</xdr:col>
      <xdr:colOff>161926</xdr:colOff>
      <xdr:row>42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35</xdr:row>
      <xdr:rowOff>27046</xdr:rowOff>
    </xdr:from>
    <xdr:to>
      <xdr:col>4</xdr:col>
      <xdr:colOff>543984</xdr:colOff>
      <xdr:row>42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35</xdr:row>
      <xdr:rowOff>27045</xdr:rowOff>
    </xdr:from>
    <xdr:to>
      <xdr:col>2</xdr:col>
      <xdr:colOff>349958</xdr:colOff>
      <xdr:row>42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3</xdr:row>
      <xdr:rowOff>38817</xdr:rowOff>
    </xdr:from>
    <xdr:to>
      <xdr:col>19</xdr:col>
      <xdr:colOff>163973</xdr:colOff>
      <xdr:row>16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19</xdr:row>
      <xdr:rowOff>38817</xdr:rowOff>
    </xdr:from>
    <xdr:to>
      <xdr:col>19</xdr:col>
      <xdr:colOff>163973</xdr:colOff>
      <xdr:row>31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34</xdr:row>
      <xdr:rowOff>38817</xdr:rowOff>
    </xdr:from>
    <xdr:to>
      <xdr:col>19</xdr:col>
      <xdr:colOff>163973</xdr:colOff>
      <xdr:row>46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449508</xdr:colOff>
      <xdr:row>47</xdr:row>
      <xdr:rowOff>50636</xdr:rowOff>
    </xdr:from>
    <xdr:to>
      <xdr:col>19</xdr:col>
      <xdr:colOff>215992</xdr:colOff>
      <xdr:row>60</xdr:row>
      <xdr:rowOff>150300</xdr:rowOff>
    </xdr:to>
    <xdr:graphicFrame macro="">
      <xdr:nvGraphicFramePr>
        <xdr:cNvPr id="5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64</xdr:row>
      <xdr:rowOff>38817</xdr:rowOff>
    </xdr:from>
    <xdr:to>
      <xdr:col>19</xdr:col>
      <xdr:colOff>163973</xdr:colOff>
      <xdr:row>77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80</xdr:row>
      <xdr:rowOff>38817</xdr:rowOff>
    </xdr:from>
    <xdr:to>
      <xdr:col>19</xdr:col>
      <xdr:colOff>163973</xdr:colOff>
      <xdr:row>93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96</xdr:row>
      <xdr:rowOff>38817</xdr:rowOff>
    </xdr:from>
    <xdr:to>
      <xdr:col>19</xdr:col>
      <xdr:colOff>163973</xdr:colOff>
      <xdr:row>110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368331</xdr:colOff>
      <xdr:row>110</xdr:row>
      <xdr:rowOff>165169</xdr:rowOff>
    </xdr:from>
    <xdr:to>
      <xdr:col>19</xdr:col>
      <xdr:colOff>134815</xdr:colOff>
      <xdr:row>124</xdr:row>
      <xdr:rowOff>68036</xdr:rowOff>
    </xdr:to>
    <xdr:graphicFrame macro="">
      <xdr:nvGraphicFramePr>
        <xdr:cNvPr id="9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130</xdr:row>
      <xdr:rowOff>38817</xdr:rowOff>
    </xdr:from>
    <xdr:to>
      <xdr:col>19</xdr:col>
      <xdr:colOff>163973</xdr:colOff>
      <xdr:row>142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146</xdr:row>
      <xdr:rowOff>38817</xdr:rowOff>
    </xdr:from>
    <xdr:to>
      <xdr:col>19</xdr:col>
      <xdr:colOff>163973</xdr:colOff>
      <xdr:row>158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=""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162</xdr:row>
      <xdr:rowOff>38817</xdr:rowOff>
    </xdr:from>
    <xdr:to>
      <xdr:col>19</xdr:col>
      <xdr:colOff>163973</xdr:colOff>
      <xdr:row>174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=""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378050</xdr:colOff>
      <xdr:row>175</xdr:row>
      <xdr:rowOff>58255</xdr:rowOff>
    </xdr:from>
    <xdr:to>
      <xdr:col>19</xdr:col>
      <xdr:colOff>144534</xdr:colOff>
      <xdr:row>188</xdr:row>
      <xdr:rowOff>155509</xdr:rowOff>
    </xdr:to>
    <xdr:graphicFrame macro="">
      <xdr:nvGraphicFramePr>
        <xdr:cNvPr id="13" name="Chart 152">
          <a:extLst>
            <a:ext uri="{FF2B5EF4-FFF2-40B4-BE49-F238E27FC236}">
              <a16:creationId xmlns="" xmlns:a16="http://schemas.microsoft.com/office/drawing/2014/main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193</xdr:row>
      <xdr:rowOff>38817</xdr:rowOff>
    </xdr:from>
    <xdr:to>
      <xdr:col>19</xdr:col>
      <xdr:colOff>163973</xdr:colOff>
      <xdr:row>207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="" xmlns:a16="http://schemas.microsoft.com/office/drawing/2014/main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211</xdr:row>
      <xdr:rowOff>38817</xdr:rowOff>
    </xdr:from>
    <xdr:to>
      <xdr:col>19</xdr:col>
      <xdr:colOff>163973</xdr:colOff>
      <xdr:row>224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="" xmlns:a16="http://schemas.microsoft.com/office/drawing/2014/main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227</xdr:row>
      <xdr:rowOff>38817</xdr:rowOff>
    </xdr:from>
    <xdr:to>
      <xdr:col>19</xdr:col>
      <xdr:colOff>163973</xdr:colOff>
      <xdr:row>240</xdr:row>
      <xdr:rowOff>0</xdr:rowOff>
    </xdr:to>
    <xdr:graphicFrame macro="">
      <xdr:nvGraphicFramePr>
        <xdr:cNvPr id="16" name="Chart 152">
          <a:extLst>
            <a:ext uri="{FF2B5EF4-FFF2-40B4-BE49-F238E27FC236}">
              <a16:creationId xmlns="" xmlns:a16="http://schemas.microsoft.com/office/drawing/2014/main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368331</xdr:colOff>
      <xdr:row>240</xdr:row>
      <xdr:rowOff>145729</xdr:rowOff>
    </xdr:from>
    <xdr:to>
      <xdr:col>19</xdr:col>
      <xdr:colOff>134815</xdr:colOff>
      <xdr:row>254</xdr:row>
      <xdr:rowOff>77754</xdr:rowOff>
    </xdr:to>
    <xdr:graphicFrame macro="">
      <xdr:nvGraphicFramePr>
        <xdr:cNvPr id="17" name="Chart 152">
          <a:extLst>
            <a:ext uri="{FF2B5EF4-FFF2-40B4-BE49-F238E27FC236}">
              <a16:creationId xmlns="" xmlns:a16="http://schemas.microsoft.com/office/drawing/2014/main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259</xdr:row>
      <xdr:rowOff>38817</xdr:rowOff>
    </xdr:from>
    <xdr:to>
      <xdr:col>19</xdr:col>
      <xdr:colOff>163973</xdr:colOff>
      <xdr:row>273</xdr:row>
      <xdr:rowOff>0</xdr:rowOff>
    </xdr:to>
    <xdr:graphicFrame macro="">
      <xdr:nvGraphicFramePr>
        <xdr:cNvPr id="18" name="Chart 152">
          <a:extLst>
            <a:ext uri="{FF2B5EF4-FFF2-40B4-BE49-F238E27FC236}">
              <a16:creationId xmlns="" xmlns:a16="http://schemas.microsoft.com/office/drawing/2014/main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276</xdr:row>
      <xdr:rowOff>38817</xdr:rowOff>
    </xdr:from>
    <xdr:to>
      <xdr:col>19</xdr:col>
      <xdr:colOff>163973</xdr:colOff>
      <xdr:row>289</xdr:row>
      <xdr:rowOff>0</xdr:rowOff>
    </xdr:to>
    <xdr:graphicFrame macro="">
      <xdr:nvGraphicFramePr>
        <xdr:cNvPr id="19" name="Chart 152">
          <a:extLst>
            <a:ext uri="{FF2B5EF4-FFF2-40B4-BE49-F238E27FC236}">
              <a16:creationId xmlns="" xmlns:a16="http://schemas.microsoft.com/office/drawing/2014/main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291</xdr:row>
      <xdr:rowOff>38817</xdr:rowOff>
    </xdr:from>
    <xdr:to>
      <xdr:col>19</xdr:col>
      <xdr:colOff>163973</xdr:colOff>
      <xdr:row>304</xdr:row>
      <xdr:rowOff>0</xdr:rowOff>
    </xdr:to>
    <xdr:graphicFrame macro="">
      <xdr:nvGraphicFramePr>
        <xdr:cNvPr id="20" name="Chart 152">
          <a:extLst>
            <a:ext uri="{FF2B5EF4-FFF2-40B4-BE49-F238E27FC236}">
              <a16:creationId xmlns="" xmlns:a16="http://schemas.microsoft.com/office/drawing/2014/main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368331</xdr:colOff>
      <xdr:row>305</xdr:row>
      <xdr:rowOff>48537</xdr:rowOff>
    </xdr:from>
    <xdr:to>
      <xdr:col>19</xdr:col>
      <xdr:colOff>134815</xdr:colOff>
      <xdr:row>319</xdr:row>
      <xdr:rowOff>9720</xdr:rowOff>
    </xdr:to>
    <xdr:graphicFrame macro="">
      <xdr:nvGraphicFramePr>
        <xdr:cNvPr id="21" name="Chart 152">
          <a:extLst>
            <a:ext uri="{FF2B5EF4-FFF2-40B4-BE49-F238E27FC236}">
              <a16:creationId xmlns="" xmlns:a16="http://schemas.microsoft.com/office/drawing/2014/main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397489</xdr:colOff>
      <xdr:row>323</xdr:row>
      <xdr:rowOff>38817</xdr:rowOff>
    </xdr:from>
    <xdr:to>
      <xdr:col>19</xdr:col>
      <xdr:colOff>163973</xdr:colOff>
      <xdr:row>337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="" xmlns:a16="http://schemas.microsoft.com/office/drawing/2014/main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340</xdr:row>
      <xdr:rowOff>38817</xdr:rowOff>
    </xdr:from>
    <xdr:to>
      <xdr:col>19</xdr:col>
      <xdr:colOff>163973</xdr:colOff>
      <xdr:row>354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="" xmlns:a16="http://schemas.microsoft.com/office/drawing/2014/main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358612</xdr:colOff>
      <xdr:row>356</xdr:row>
      <xdr:rowOff>136011</xdr:rowOff>
    </xdr:from>
    <xdr:to>
      <xdr:col>19</xdr:col>
      <xdr:colOff>125096</xdr:colOff>
      <xdr:row>369</xdr:row>
      <xdr:rowOff>68035</xdr:rowOff>
    </xdr:to>
    <xdr:graphicFrame macro="">
      <xdr:nvGraphicFramePr>
        <xdr:cNvPr id="24" name="Chart 152">
          <a:extLst>
            <a:ext uri="{FF2B5EF4-FFF2-40B4-BE49-F238E27FC236}">
              <a16:creationId xmlns="" xmlns:a16="http://schemas.microsoft.com/office/drawing/2014/main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436367</xdr:colOff>
      <xdr:row>371</xdr:row>
      <xdr:rowOff>87415</xdr:rowOff>
    </xdr:from>
    <xdr:to>
      <xdr:col>19</xdr:col>
      <xdr:colOff>202851</xdr:colOff>
      <xdr:row>385</xdr:row>
      <xdr:rowOff>19439</xdr:rowOff>
    </xdr:to>
    <xdr:graphicFrame macro="">
      <xdr:nvGraphicFramePr>
        <xdr:cNvPr id="25" name="Chart 152">
          <a:extLst>
            <a:ext uri="{FF2B5EF4-FFF2-40B4-BE49-F238E27FC236}">
              <a16:creationId xmlns="" xmlns:a16="http://schemas.microsoft.com/office/drawing/2014/main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8"/>
  <sheetViews>
    <sheetView view="pageBreakPreview" zoomScale="95" zoomScaleNormal="100" zoomScaleSheetLayoutView="95" workbookViewId="0">
      <selection activeCell="R38" sqref="R38:AB41"/>
    </sheetView>
  </sheetViews>
  <sheetFormatPr defaultRowHeight="12.75" x14ac:dyDescent="0.2"/>
  <cols>
    <col min="1" max="1" width="7.85546875" style="100" customWidth="1"/>
    <col min="2" max="15" width="4.7109375" style="100" customWidth="1"/>
    <col min="16" max="16" width="3.7109375" style="100" customWidth="1"/>
    <col min="17" max="17" width="4.140625" style="100" customWidth="1"/>
    <col min="18" max="18" width="4.7109375" style="100" customWidth="1"/>
    <col min="19" max="19" width="4.85546875" style="100" customWidth="1"/>
    <col min="20" max="20" width="4.42578125" style="100" customWidth="1"/>
    <col min="21" max="22" width="5.28515625" style="100" customWidth="1"/>
    <col min="23" max="23" width="4.5703125" style="100" customWidth="1"/>
    <col min="24" max="24" width="4.42578125" style="100" customWidth="1"/>
    <col min="25" max="25" width="5.5703125" style="100" customWidth="1"/>
    <col min="26" max="26" width="4.5703125" style="100" customWidth="1"/>
    <col min="27" max="27" width="4.28515625" style="100" customWidth="1"/>
    <col min="28" max="28" width="5.28515625" style="100" customWidth="1"/>
    <col min="29" max="45" width="4.7109375" style="100" customWidth="1"/>
    <col min="46" max="255" width="9.140625" style="100"/>
    <col min="256" max="256" width="7.85546875" style="100" customWidth="1"/>
    <col min="257" max="283" width="4.7109375" style="100" customWidth="1"/>
    <col min="284" max="284" width="8.85546875" style="100" customWidth="1"/>
    <col min="285" max="301" width="4.7109375" style="100" customWidth="1"/>
    <col min="302" max="511" width="9.140625" style="100"/>
    <col min="512" max="512" width="7.85546875" style="100" customWidth="1"/>
    <col min="513" max="539" width="4.7109375" style="100" customWidth="1"/>
    <col min="540" max="540" width="8.85546875" style="100" customWidth="1"/>
    <col min="541" max="557" width="4.7109375" style="100" customWidth="1"/>
    <col min="558" max="767" width="9.140625" style="100"/>
    <col min="768" max="768" width="7.85546875" style="100" customWidth="1"/>
    <col min="769" max="795" width="4.7109375" style="100" customWidth="1"/>
    <col min="796" max="796" width="8.85546875" style="100" customWidth="1"/>
    <col min="797" max="813" width="4.7109375" style="100" customWidth="1"/>
    <col min="814" max="1023" width="9.140625" style="100"/>
    <col min="1024" max="1024" width="7.85546875" style="100" customWidth="1"/>
    <col min="1025" max="1051" width="4.7109375" style="100" customWidth="1"/>
    <col min="1052" max="1052" width="8.85546875" style="100" customWidth="1"/>
    <col min="1053" max="1069" width="4.7109375" style="100" customWidth="1"/>
    <col min="1070" max="1279" width="9.140625" style="100"/>
    <col min="1280" max="1280" width="7.85546875" style="100" customWidth="1"/>
    <col min="1281" max="1307" width="4.7109375" style="100" customWidth="1"/>
    <col min="1308" max="1308" width="8.85546875" style="100" customWidth="1"/>
    <col min="1309" max="1325" width="4.7109375" style="100" customWidth="1"/>
    <col min="1326" max="1535" width="9.140625" style="100"/>
    <col min="1536" max="1536" width="7.85546875" style="100" customWidth="1"/>
    <col min="1537" max="1563" width="4.7109375" style="100" customWidth="1"/>
    <col min="1564" max="1564" width="8.85546875" style="100" customWidth="1"/>
    <col min="1565" max="1581" width="4.7109375" style="100" customWidth="1"/>
    <col min="1582" max="1791" width="9.140625" style="100"/>
    <col min="1792" max="1792" width="7.85546875" style="100" customWidth="1"/>
    <col min="1793" max="1819" width="4.7109375" style="100" customWidth="1"/>
    <col min="1820" max="1820" width="8.85546875" style="100" customWidth="1"/>
    <col min="1821" max="1837" width="4.7109375" style="100" customWidth="1"/>
    <col min="1838" max="2047" width="9.140625" style="100"/>
    <col min="2048" max="2048" width="7.85546875" style="100" customWidth="1"/>
    <col min="2049" max="2075" width="4.7109375" style="100" customWidth="1"/>
    <col min="2076" max="2076" width="8.85546875" style="100" customWidth="1"/>
    <col min="2077" max="2093" width="4.7109375" style="100" customWidth="1"/>
    <col min="2094" max="2303" width="9.140625" style="100"/>
    <col min="2304" max="2304" width="7.85546875" style="100" customWidth="1"/>
    <col min="2305" max="2331" width="4.7109375" style="100" customWidth="1"/>
    <col min="2332" max="2332" width="8.85546875" style="100" customWidth="1"/>
    <col min="2333" max="2349" width="4.7109375" style="100" customWidth="1"/>
    <col min="2350" max="2559" width="9.140625" style="100"/>
    <col min="2560" max="2560" width="7.85546875" style="100" customWidth="1"/>
    <col min="2561" max="2587" width="4.7109375" style="100" customWidth="1"/>
    <col min="2588" max="2588" width="8.85546875" style="100" customWidth="1"/>
    <col min="2589" max="2605" width="4.7109375" style="100" customWidth="1"/>
    <col min="2606" max="2815" width="9.140625" style="100"/>
    <col min="2816" max="2816" width="7.85546875" style="100" customWidth="1"/>
    <col min="2817" max="2843" width="4.7109375" style="100" customWidth="1"/>
    <col min="2844" max="2844" width="8.85546875" style="100" customWidth="1"/>
    <col min="2845" max="2861" width="4.7109375" style="100" customWidth="1"/>
    <col min="2862" max="3071" width="9.140625" style="100"/>
    <col min="3072" max="3072" width="7.85546875" style="100" customWidth="1"/>
    <col min="3073" max="3099" width="4.7109375" style="100" customWidth="1"/>
    <col min="3100" max="3100" width="8.85546875" style="100" customWidth="1"/>
    <col min="3101" max="3117" width="4.7109375" style="100" customWidth="1"/>
    <col min="3118" max="3327" width="9.140625" style="100"/>
    <col min="3328" max="3328" width="7.85546875" style="100" customWidth="1"/>
    <col min="3329" max="3355" width="4.7109375" style="100" customWidth="1"/>
    <col min="3356" max="3356" width="8.85546875" style="100" customWidth="1"/>
    <col min="3357" max="3373" width="4.7109375" style="100" customWidth="1"/>
    <col min="3374" max="3583" width="9.140625" style="100"/>
    <col min="3584" max="3584" width="7.85546875" style="100" customWidth="1"/>
    <col min="3585" max="3611" width="4.7109375" style="100" customWidth="1"/>
    <col min="3612" max="3612" width="8.85546875" style="100" customWidth="1"/>
    <col min="3613" max="3629" width="4.7109375" style="100" customWidth="1"/>
    <col min="3630" max="3839" width="9.140625" style="100"/>
    <col min="3840" max="3840" width="7.85546875" style="100" customWidth="1"/>
    <col min="3841" max="3867" width="4.7109375" style="100" customWidth="1"/>
    <col min="3868" max="3868" width="8.85546875" style="100" customWidth="1"/>
    <col min="3869" max="3885" width="4.7109375" style="100" customWidth="1"/>
    <col min="3886" max="4095" width="9.140625" style="100"/>
    <col min="4096" max="4096" width="7.85546875" style="100" customWidth="1"/>
    <col min="4097" max="4123" width="4.7109375" style="100" customWidth="1"/>
    <col min="4124" max="4124" width="8.85546875" style="100" customWidth="1"/>
    <col min="4125" max="4141" width="4.7109375" style="100" customWidth="1"/>
    <col min="4142" max="4351" width="9.140625" style="100"/>
    <col min="4352" max="4352" width="7.85546875" style="100" customWidth="1"/>
    <col min="4353" max="4379" width="4.7109375" style="100" customWidth="1"/>
    <col min="4380" max="4380" width="8.85546875" style="100" customWidth="1"/>
    <col min="4381" max="4397" width="4.7109375" style="100" customWidth="1"/>
    <col min="4398" max="4607" width="9.140625" style="100"/>
    <col min="4608" max="4608" width="7.85546875" style="100" customWidth="1"/>
    <col min="4609" max="4635" width="4.7109375" style="100" customWidth="1"/>
    <col min="4636" max="4636" width="8.85546875" style="100" customWidth="1"/>
    <col min="4637" max="4653" width="4.7109375" style="100" customWidth="1"/>
    <col min="4654" max="4863" width="9.140625" style="100"/>
    <col min="4864" max="4864" width="7.85546875" style="100" customWidth="1"/>
    <col min="4865" max="4891" width="4.7109375" style="100" customWidth="1"/>
    <col min="4892" max="4892" width="8.85546875" style="100" customWidth="1"/>
    <col min="4893" max="4909" width="4.7109375" style="100" customWidth="1"/>
    <col min="4910" max="5119" width="9.140625" style="100"/>
    <col min="5120" max="5120" width="7.85546875" style="100" customWidth="1"/>
    <col min="5121" max="5147" width="4.7109375" style="100" customWidth="1"/>
    <col min="5148" max="5148" width="8.85546875" style="100" customWidth="1"/>
    <col min="5149" max="5165" width="4.7109375" style="100" customWidth="1"/>
    <col min="5166" max="5375" width="9.140625" style="100"/>
    <col min="5376" max="5376" width="7.85546875" style="100" customWidth="1"/>
    <col min="5377" max="5403" width="4.7109375" style="100" customWidth="1"/>
    <col min="5404" max="5404" width="8.85546875" style="100" customWidth="1"/>
    <col min="5405" max="5421" width="4.7109375" style="100" customWidth="1"/>
    <col min="5422" max="5631" width="9.140625" style="100"/>
    <col min="5632" max="5632" width="7.85546875" style="100" customWidth="1"/>
    <col min="5633" max="5659" width="4.7109375" style="100" customWidth="1"/>
    <col min="5660" max="5660" width="8.85546875" style="100" customWidth="1"/>
    <col min="5661" max="5677" width="4.7109375" style="100" customWidth="1"/>
    <col min="5678" max="5887" width="9.140625" style="100"/>
    <col min="5888" max="5888" width="7.85546875" style="100" customWidth="1"/>
    <col min="5889" max="5915" width="4.7109375" style="100" customWidth="1"/>
    <col min="5916" max="5916" width="8.85546875" style="100" customWidth="1"/>
    <col min="5917" max="5933" width="4.7109375" style="100" customWidth="1"/>
    <col min="5934" max="6143" width="9.140625" style="100"/>
    <col min="6144" max="6144" width="7.85546875" style="100" customWidth="1"/>
    <col min="6145" max="6171" width="4.7109375" style="100" customWidth="1"/>
    <col min="6172" max="6172" width="8.85546875" style="100" customWidth="1"/>
    <col min="6173" max="6189" width="4.7109375" style="100" customWidth="1"/>
    <col min="6190" max="6399" width="9.140625" style="100"/>
    <col min="6400" max="6400" width="7.85546875" style="100" customWidth="1"/>
    <col min="6401" max="6427" width="4.7109375" style="100" customWidth="1"/>
    <col min="6428" max="6428" width="8.85546875" style="100" customWidth="1"/>
    <col min="6429" max="6445" width="4.7109375" style="100" customWidth="1"/>
    <col min="6446" max="6655" width="9.140625" style="100"/>
    <col min="6656" max="6656" width="7.85546875" style="100" customWidth="1"/>
    <col min="6657" max="6683" width="4.7109375" style="100" customWidth="1"/>
    <col min="6684" max="6684" width="8.85546875" style="100" customWidth="1"/>
    <col min="6685" max="6701" width="4.7109375" style="100" customWidth="1"/>
    <col min="6702" max="6911" width="9.140625" style="100"/>
    <col min="6912" max="6912" width="7.85546875" style="100" customWidth="1"/>
    <col min="6913" max="6939" width="4.7109375" style="100" customWidth="1"/>
    <col min="6940" max="6940" width="8.85546875" style="100" customWidth="1"/>
    <col min="6941" max="6957" width="4.7109375" style="100" customWidth="1"/>
    <col min="6958" max="7167" width="9.140625" style="100"/>
    <col min="7168" max="7168" width="7.85546875" style="100" customWidth="1"/>
    <col min="7169" max="7195" width="4.7109375" style="100" customWidth="1"/>
    <col min="7196" max="7196" width="8.85546875" style="100" customWidth="1"/>
    <col min="7197" max="7213" width="4.7109375" style="100" customWidth="1"/>
    <col min="7214" max="7423" width="9.140625" style="100"/>
    <col min="7424" max="7424" width="7.85546875" style="100" customWidth="1"/>
    <col min="7425" max="7451" width="4.7109375" style="100" customWidth="1"/>
    <col min="7452" max="7452" width="8.85546875" style="100" customWidth="1"/>
    <col min="7453" max="7469" width="4.7109375" style="100" customWidth="1"/>
    <col min="7470" max="7679" width="9.140625" style="100"/>
    <col min="7680" max="7680" width="7.85546875" style="100" customWidth="1"/>
    <col min="7681" max="7707" width="4.7109375" style="100" customWidth="1"/>
    <col min="7708" max="7708" width="8.85546875" style="100" customWidth="1"/>
    <col min="7709" max="7725" width="4.7109375" style="100" customWidth="1"/>
    <col min="7726" max="7935" width="9.140625" style="100"/>
    <col min="7936" max="7936" width="7.85546875" style="100" customWidth="1"/>
    <col min="7937" max="7963" width="4.7109375" style="100" customWidth="1"/>
    <col min="7964" max="7964" width="8.85546875" style="100" customWidth="1"/>
    <col min="7965" max="7981" width="4.7109375" style="100" customWidth="1"/>
    <col min="7982" max="8191" width="9.140625" style="100"/>
    <col min="8192" max="8192" width="7.85546875" style="100" customWidth="1"/>
    <col min="8193" max="8219" width="4.7109375" style="100" customWidth="1"/>
    <col min="8220" max="8220" width="8.85546875" style="100" customWidth="1"/>
    <col min="8221" max="8237" width="4.7109375" style="100" customWidth="1"/>
    <col min="8238" max="8447" width="9.140625" style="100"/>
    <col min="8448" max="8448" width="7.85546875" style="100" customWidth="1"/>
    <col min="8449" max="8475" width="4.7109375" style="100" customWidth="1"/>
    <col min="8476" max="8476" width="8.85546875" style="100" customWidth="1"/>
    <col min="8477" max="8493" width="4.7109375" style="100" customWidth="1"/>
    <col min="8494" max="8703" width="9.140625" style="100"/>
    <col min="8704" max="8704" width="7.85546875" style="100" customWidth="1"/>
    <col min="8705" max="8731" width="4.7109375" style="100" customWidth="1"/>
    <col min="8732" max="8732" width="8.85546875" style="100" customWidth="1"/>
    <col min="8733" max="8749" width="4.7109375" style="100" customWidth="1"/>
    <col min="8750" max="8959" width="9.140625" style="100"/>
    <col min="8960" max="8960" width="7.85546875" style="100" customWidth="1"/>
    <col min="8961" max="8987" width="4.7109375" style="100" customWidth="1"/>
    <col min="8988" max="8988" width="8.85546875" style="100" customWidth="1"/>
    <col min="8989" max="9005" width="4.7109375" style="100" customWidth="1"/>
    <col min="9006" max="9215" width="9.140625" style="100"/>
    <col min="9216" max="9216" width="7.85546875" style="100" customWidth="1"/>
    <col min="9217" max="9243" width="4.7109375" style="100" customWidth="1"/>
    <col min="9244" max="9244" width="8.85546875" style="100" customWidth="1"/>
    <col min="9245" max="9261" width="4.7109375" style="100" customWidth="1"/>
    <col min="9262" max="9471" width="9.140625" style="100"/>
    <col min="9472" max="9472" width="7.85546875" style="100" customWidth="1"/>
    <col min="9473" max="9499" width="4.7109375" style="100" customWidth="1"/>
    <col min="9500" max="9500" width="8.85546875" style="100" customWidth="1"/>
    <col min="9501" max="9517" width="4.7109375" style="100" customWidth="1"/>
    <col min="9518" max="9727" width="9.140625" style="100"/>
    <col min="9728" max="9728" width="7.85546875" style="100" customWidth="1"/>
    <col min="9729" max="9755" width="4.7109375" style="100" customWidth="1"/>
    <col min="9756" max="9756" width="8.85546875" style="100" customWidth="1"/>
    <col min="9757" max="9773" width="4.7109375" style="100" customWidth="1"/>
    <col min="9774" max="9983" width="9.140625" style="100"/>
    <col min="9984" max="9984" width="7.85546875" style="100" customWidth="1"/>
    <col min="9985" max="10011" width="4.7109375" style="100" customWidth="1"/>
    <col min="10012" max="10012" width="8.85546875" style="100" customWidth="1"/>
    <col min="10013" max="10029" width="4.7109375" style="100" customWidth="1"/>
    <col min="10030" max="10239" width="9.140625" style="100"/>
    <col min="10240" max="10240" width="7.85546875" style="100" customWidth="1"/>
    <col min="10241" max="10267" width="4.7109375" style="100" customWidth="1"/>
    <col min="10268" max="10268" width="8.85546875" style="100" customWidth="1"/>
    <col min="10269" max="10285" width="4.7109375" style="100" customWidth="1"/>
    <col min="10286" max="10495" width="9.140625" style="100"/>
    <col min="10496" max="10496" width="7.85546875" style="100" customWidth="1"/>
    <col min="10497" max="10523" width="4.7109375" style="100" customWidth="1"/>
    <col min="10524" max="10524" width="8.85546875" style="100" customWidth="1"/>
    <col min="10525" max="10541" width="4.7109375" style="100" customWidth="1"/>
    <col min="10542" max="10751" width="9.140625" style="100"/>
    <col min="10752" max="10752" width="7.85546875" style="100" customWidth="1"/>
    <col min="10753" max="10779" width="4.7109375" style="100" customWidth="1"/>
    <col min="10780" max="10780" width="8.85546875" style="100" customWidth="1"/>
    <col min="10781" max="10797" width="4.7109375" style="100" customWidth="1"/>
    <col min="10798" max="11007" width="9.140625" style="100"/>
    <col min="11008" max="11008" width="7.85546875" style="100" customWidth="1"/>
    <col min="11009" max="11035" width="4.7109375" style="100" customWidth="1"/>
    <col min="11036" max="11036" width="8.85546875" style="100" customWidth="1"/>
    <col min="11037" max="11053" width="4.7109375" style="100" customWidth="1"/>
    <col min="11054" max="11263" width="9.140625" style="100"/>
    <col min="11264" max="11264" width="7.85546875" style="100" customWidth="1"/>
    <col min="11265" max="11291" width="4.7109375" style="100" customWidth="1"/>
    <col min="11292" max="11292" width="8.85546875" style="100" customWidth="1"/>
    <col min="11293" max="11309" width="4.7109375" style="100" customWidth="1"/>
    <col min="11310" max="11519" width="9.140625" style="100"/>
    <col min="11520" max="11520" width="7.85546875" style="100" customWidth="1"/>
    <col min="11521" max="11547" width="4.7109375" style="100" customWidth="1"/>
    <col min="11548" max="11548" width="8.85546875" style="100" customWidth="1"/>
    <col min="11549" max="11565" width="4.7109375" style="100" customWidth="1"/>
    <col min="11566" max="11775" width="9.140625" style="100"/>
    <col min="11776" max="11776" width="7.85546875" style="100" customWidth="1"/>
    <col min="11777" max="11803" width="4.7109375" style="100" customWidth="1"/>
    <col min="11804" max="11804" width="8.85546875" style="100" customWidth="1"/>
    <col min="11805" max="11821" width="4.7109375" style="100" customWidth="1"/>
    <col min="11822" max="12031" width="9.140625" style="100"/>
    <col min="12032" max="12032" width="7.85546875" style="100" customWidth="1"/>
    <col min="12033" max="12059" width="4.7109375" style="100" customWidth="1"/>
    <col min="12060" max="12060" width="8.85546875" style="100" customWidth="1"/>
    <col min="12061" max="12077" width="4.7109375" style="100" customWidth="1"/>
    <col min="12078" max="12287" width="9.140625" style="100"/>
    <col min="12288" max="12288" width="7.85546875" style="100" customWidth="1"/>
    <col min="12289" max="12315" width="4.7109375" style="100" customWidth="1"/>
    <col min="12316" max="12316" width="8.85546875" style="100" customWidth="1"/>
    <col min="12317" max="12333" width="4.7109375" style="100" customWidth="1"/>
    <col min="12334" max="12543" width="9.140625" style="100"/>
    <col min="12544" max="12544" width="7.85546875" style="100" customWidth="1"/>
    <col min="12545" max="12571" width="4.7109375" style="100" customWidth="1"/>
    <col min="12572" max="12572" width="8.85546875" style="100" customWidth="1"/>
    <col min="12573" max="12589" width="4.7109375" style="100" customWidth="1"/>
    <col min="12590" max="12799" width="9.140625" style="100"/>
    <col min="12800" max="12800" width="7.85546875" style="100" customWidth="1"/>
    <col min="12801" max="12827" width="4.7109375" style="100" customWidth="1"/>
    <col min="12828" max="12828" width="8.85546875" style="100" customWidth="1"/>
    <col min="12829" max="12845" width="4.7109375" style="100" customWidth="1"/>
    <col min="12846" max="13055" width="9.140625" style="100"/>
    <col min="13056" max="13056" width="7.85546875" style="100" customWidth="1"/>
    <col min="13057" max="13083" width="4.7109375" style="100" customWidth="1"/>
    <col min="13084" max="13084" width="8.85546875" style="100" customWidth="1"/>
    <col min="13085" max="13101" width="4.7109375" style="100" customWidth="1"/>
    <col min="13102" max="13311" width="9.140625" style="100"/>
    <col min="13312" max="13312" width="7.85546875" style="100" customWidth="1"/>
    <col min="13313" max="13339" width="4.7109375" style="100" customWidth="1"/>
    <col min="13340" max="13340" width="8.85546875" style="100" customWidth="1"/>
    <col min="13341" max="13357" width="4.7109375" style="100" customWidth="1"/>
    <col min="13358" max="13567" width="9.140625" style="100"/>
    <col min="13568" max="13568" width="7.85546875" style="100" customWidth="1"/>
    <col min="13569" max="13595" width="4.7109375" style="100" customWidth="1"/>
    <col min="13596" max="13596" width="8.85546875" style="100" customWidth="1"/>
    <col min="13597" max="13613" width="4.7109375" style="100" customWidth="1"/>
    <col min="13614" max="13823" width="9.140625" style="100"/>
    <col min="13824" max="13824" width="7.85546875" style="100" customWidth="1"/>
    <col min="13825" max="13851" width="4.7109375" style="100" customWidth="1"/>
    <col min="13852" max="13852" width="8.85546875" style="100" customWidth="1"/>
    <col min="13853" max="13869" width="4.7109375" style="100" customWidth="1"/>
    <col min="13870" max="14079" width="9.140625" style="100"/>
    <col min="14080" max="14080" width="7.85546875" style="100" customWidth="1"/>
    <col min="14081" max="14107" width="4.7109375" style="100" customWidth="1"/>
    <col min="14108" max="14108" width="8.85546875" style="100" customWidth="1"/>
    <col min="14109" max="14125" width="4.7109375" style="100" customWidth="1"/>
    <col min="14126" max="14335" width="9.140625" style="100"/>
    <col min="14336" max="14336" width="7.85546875" style="100" customWidth="1"/>
    <col min="14337" max="14363" width="4.7109375" style="100" customWidth="1"/>
    <col min="14364" max="14364" width="8.85546875" style="100" customWidth="1"/>
    <col min="14365" max="14381" width="4.7109375" style="100" customWidth="1"/>
    <col min="14382" max="14591" width="9.140625" style="100"/>
    <col min="14592" max="14592" width="7.85546875" style="100" customWidth="1"/>
    <col min="14593" max="14619" width="4.7109375" style="100" customWidth="1"/>
    <col min="14620" max="14620" width="8.85546875" style="100" customWidth="1"/>
    <col min="14621" max="14637" width="4.7109375" style="100" customWidth="1"/>
    <col min="14638" max="14847" width="9.140625" style="100"/>
    <col min="14848" max="14848" width="7.85546875" style="100" customWidth="1"/>
    <col min="14849" max="14875" width="4.7109375" style="100" customWidth="1"/>
    <col min="14876" max="14876" width="8.85546875" style="100" customWidth="1"/>
    <col min="14877" max="14893" width="4.7109375" style="100" customWidth="1"/>
    <col min="14894" max="15103" width="9.140625" style="100"/>
    <col min="15104" max="15104" width="7.85546875" style="100" customWidth="1"/>
    <col min="15105" max="15131" width="4.7109375" style="100" customWidth="1"/>
    <col min="15132" max="15132" width="8.85546875" style="100" customWidth="1"/>
    <col min="15133" max="15149" width="4.7109375" style="100" customWidth="1"/>
    <col min="15150" max="15359" width="9.140625" style="100"/>
    <col min="15360" max="15360" width="7.85546875" style="100" customWidth="1"/>
    <col min="15361" max="15387" width="4.7109375" style="100" customWidth="1"/>
    <col min="15388" max="15388" width="8.85546875" style="100" customWidth="1"/>
    <col min="15389" max="15405" width="4.7109375" style="100" customWidth="1"/>
    <col min="15406" max="15615" width="9.140625" style="100"/>
    <col min="15616" max="15616" width="7.85546875" style="100" customWidth="1"/>
    <col min="15617" max="15643" width="4.7109375" style="100" customWidth="1"/>
    <col min="15644" max="15644" width="8.85546875" style="100" customWidth="1"/>
    <col min="15645" max="15661" width="4.7109375" style="100" customWidth="1"/>
    <col min="15662" max="15871" width="9.140625" style="100"/>
    <col min="15872" max="15872" width="7.85546875" style="100" customWidth="1"/>
    <col min="15873" max="15899" width="4.7109375" style="100" customWidth="1"/>
    <col min="15900" max="15900" width="8.85546875" style="100" customWidth="1"/>
    <col min="15901" max="15917" width="4.7109375" style="100" customWidth="1"/>
    <col min="15918" max="16127" width="9.140625" style="100"/>
    <col min="16128" max="16128" width="7.85546875" style="100" customWidth="1"/>
    <col min="16129" max="16155" width="4.7109375" style="100" customWidth="1"/>
    <col min="16156" max="16156" width="8.85546875" style="100" customWidth="1"/>
    <col min="16157" max="16173" width="4.7109375" style="100" customWidth="1"/>
    <col min="16174" max="16384" width="9.140625" style="100"/>
  </cols>
  <sheetData>
    <row r="1" spans="1:39" s="89" customFormat="1" ht="12.75" customHeight="1" x14ac:dyDescent="0.25">
      <c r="A1" s="86" t="s">
        <v>30</v>
      </c>
      <c r="B1" s="129" t="s">
        <v>31</v>
      </c>
      <c r="C1" s="130"/>
      <c r="D1" s="130"/>
      <c r="E1" s="130"/>
      <c r="F1" s="130"/>
      <c r="G1" s="130"/>
      <c r="H1" s="130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8"/>
    </row>
    <row r="2" spans="1:39" s="89" customFormat="1" ht="9" x14ac:dyDescent="0.15">
      <c r="A2" s="90" t="s">
        <v>32</v>
      </c>
      <c r="B2" s="116">
        <v>0</v>
      </c>
      <c r="C2" s="116">
        <v>0.1</v>
      </c>
      <c r="D2" s="116">
        <v>0.2</v>
      </c>
      <c r="E2" s="116">
        <v>0.3</v>
      </c>
      <c r="F2" s="116">
        <v>0.4</v>
      </c>
      <c r="G2" s="116">
        <v>0.5</v>
      </c>
      <c r="H2" s="116">
        <v>0.6</v>
      </c>
      <c r="I2" s="116">
        <v>0.7</v>
      </c>
      <c r="J2" s="116">
        <v>0.8</v>
      </c>
      <c r="K2" s="116">
        <v>0.9</v>
      </c>
      <c r="L2" s="116">
        <v>1</v>
      </c>
      <c r="M2" s="116">
        <v>1.1000000000000001</v>
      </c>
      <c r="N2" s="116">
        <v>1.2</v>
      </c>
      <c r="O2" s="116">
        <v>1.3</v>
      </c>
      <c r="P2" s="116">
        <v>1.4</v>
      </c>
      <c r="Q2" s="116">
        <v>1.5</v>
      </c>
      <c r="R2" s="116">
        <v>1.57</v>
      </c>
      <c r="S2" s="116"/>
      <c r="T2" s="116"/>
      <c r="U2" s="116"/>
      <c r="V2" s="116"/>
      <c r="W2" s="116"/>
      <c r="X2" s="116"/>
      <c r="Y2" s="116"/>
      <c r="Z2" s="116"/>
      <c r="AA2" s="116"/>
      <c r="AB2" s="92"/>
      <c r="AC2" s="91"/>
      <c r="AD2" s="91"/>
      <c r="AE2" s="91"/>
      <c r="AF2" s="91"/>
      <c r="AG2" s="93"/>
      <c r="AH2" s="94"/>
      <c r="AI2" s="94"/>
      <c r="AJ2" s="94"/>
      <c r="AK2" s="94"/>
      <c r="AL2" s="94"/>
      <c r="AM2" s="94"/>
    </row>
    <row r="3" spans="1:39" s="89" customFormat="1" ht="9" x14ac:dyDescent="0.15">
      <c r="A3" s="90" t="s">
        <v>33</v>
      </c>
      <c r="B3" s="117">
        <v>-0.81100000000000005</v>
      </c>
      <c r="C3" s="117">
        <v>-0.69299999999999995</v>
      </c>
      <c r="D3" s="117">
        <v>-0.54100000000000004</v>
      </c>
      <c r="E3" s="117">
        <v>-0.35199999999999998</v>
      </c>
      <c r="F3" s="117">
        <v>-0.58399999999999996</v>
      </c>
      <c r="G3" s="117">
        <v>-0.46800000000000003</v>
      </c>
      <c r="H3" s="117">
        <v>-0.27700000000000002</v>
      </c>
      <c r="I3" s="117">
        <v>-0.16800000000000001</v>
      </c>
      <c r="J3" s="117">
        <v>-0.73299999999999998</v>
      </c>
      <c r="K3" s="117">
        <v>-0.57199999999999995</v>
      </c>
      <c r="L3" s="117">
        <v>-0.46700000000000003</v>
      </c>
      <c r="M3" s="117">
        <v>-0.33100000000000002</v>
      </c>
      <c r="N3" s="118">
        <v>-0.36699999999999999</v>
      </c>
      <c r="O3" s="118">
        <v>-0.27100000000000002</v>
      </c>
      <c r="P3" s="118">
        <v>-0.46300000000000002</v>
      </c>
      <c r="Q3" s="118">
        <v>-0.27200000000000002</v>
      </c>
      <c r="R3" s="118">
        <v>-5.3999999999999999E-2</v>
      </c>
      <c r="S3" s="118"/>
      <c r="T3" s="118"/>
      <c r="U3" s="118"/>
      <c r="V3" s="118"/>
      <c r="W3" s="118"/>
      <c r="X3" s="118"/>
      <c r="Y3" s="118"/>
      <c r="Z3" s="118"/>
      <c r="AA3" s="118"/>
      <c r="AB3" s="96"/>
      <c r="AC3" s="95"/>
      <c r="AD3" s="95"/>
      <c r="AE3" s="95"/>
      <c r="AF3" s="95"/>
    </row>
    <row r="4" spans="1:39" s="89" customFormat="1" ht="9" x14ac:dyDescent="0.15">
      <c r="A4" s="90" t="s">
        <v>34</v>
      </c>
      <c r="B4" s="117">
        <v>2.77</v>
      </c>
      <c r="C4" s="117">
        <v>1.137</v>
      </c>
      <c r="D4" s="117">
        <v>0.98899999999999999</v>
      </c>
      <c r="E4" s="117">
        <v>1.0469999999999999</v>
      </c>
      <c r="F4" s="117">
        <v>0.81100000000000005</v>
      </c>
      <c r="G4" s="117">
        <v>0.77600000000000002</v>
      </c>
      <c r="H4" s="117">
        <v>0.92500000000000004</v>
      </c>
      <c r="I4" s="117">
        <v>0.69399999999999995</v>
      </c>
      <c r="J4" s="117">
        <v>0.79200000000000004</v>
      </c>
      <c r="K4" s="117">
        <v>0.78500000000000003</v>
      </c>
      <c r="L4" s="117">
        <v>0.82799999999999996</v>
      </c>
      <c r="M4" s="117">
        <v>0.82299999999999995</v>
      </c>
      <c r="N4" s="118">
        <v>1.427</v>
      </c>
      <c r="O4" s="118">
        <v>1.458</v>
      </c>
      <c r="P4" s="118">
        <v>1.4750000000000001</v>
      </c>
      <c r="Q4" s="118">
        <v>0.61</v>
      </c>
      <c r="R4" s="118">
        <v>2.0459999999999998</v>
      </c>
      <c r="S4" s="118"/>
      <c r="T4" s="118"/>
      <c r="U4" s="118"/>
      <c r="V4" s="118"/>
      <c r="W4" s="118"/>
      <c r="X4" s="118"/>
      <c r="Y4" s="118"/>
      <c r="Z4" s="118"/>
      <c r="AA4" s="118"/>
      <c r="AB4" s="96"/>
      <c r="AC4" s="95"/>
      <c r="AD4" s="95"/>
      <c r="AE4" s="95"/>
      <c r="AF4" s="95"/>
    </row>
    <row r="5" spans="1:39" s="89" customFormat="1" ht="9" x14ac:dyDescent="0.15">
      <c r="A5" s="90" t="s">
        <v>35</v>
      </c>
      <c r="B5" s="117">
        <v>2.71</v>
      </c>
      <c r="C5" s="117">
        <v>2.202</v>
      </c>
      <c r="D5" s="117">
        <v>0.89600000000000002</v>
      </c>
      <c r="E5" s="117">
        <v>0.99299999999999999</v>
      </c>
      <c r="F5" s="117">
        <v>0.72</v>
      </c>
      <c r="G5" s="117">
        <v>0.74199999999999999</v>
      </c>
      <c r="H5" s="117">
        <v>0.624</v>
      </c>
      <c r="I5" s="117">
        <v>0.66500000000000004</v>
      </c>
      <c r="J5" s="117">
        <v>0.70299999999999996</v>
      </c>
      <c r="K5" s="117">
        <v>0.67300000000000004</v>
      </c>
      <c r="L5" s="117">
        <v>0.65800000000000003</v>
      </c>
      <c r="M5" s="117">
        <v>0.75800000000000001</v>
      </c>
      <c r="N5" s="118">
        <v>1.3839999999999999</v>
      </c>
      <c r="O5" s="118">
        <v>1.383</v>
      </c>
      <c r="P5" s="118">
        <v>1.43</v>
      </c>
      <c r="Q5" s="118">
        <v>0.53</v>
      </c>
      <c r="R5" s="118">
        <v>3.0129999999999999</v>
      </c>
      <c r="S5" s="118"/>
      <c r="T5" s="118"/>
      <c r="U5" s="118"/>
      <c r="V5" s="118"/>
      <c r="W5" s="118"/>
      <c r="X5" s="118"/>
      <c r="Y5" s="118"/>
      <c r="Z5" s="118"/>
      <c r="AA5" s="118"/>
      <c r="AB5" s="96"/>
      <c r="AC5" s="95"/>
      <c r="AD5" s="95"/>
      <c r="AE5" s="95"/>
      <c r="AF5" s="95"/>
    </row>
    <row r="6" spans="1:39" s="98" customFormat="1" ht="9" x14ac:dyDescent="0.15">
      <c r="A6" s="90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20"/>
      <c r="P6" s="120"/>
      <c r="Q6" s="120"/>
      <c r="R6" s="120"/>
      <c r="S6" s="119"/>
      <c r="T6" s="119"/>
      <c r="U6" s="119"/>
      <c r="V6" s="119"/>
      <c r="W6" s="119"/>
      <c r="X6" s="119"/>
      <c r="Y6" s="119"/>
      <c r="Z6" s="120"/>
      <c r="AA6" s="120"/>
      <c r="AB6" s="97"/>
    </row>
    <row r="7" spans="1:39" ht="15" x14ac:dyDescent="0.2">
      <c r="A7" s="99"/>
      <c r="B7" s="121"/>
      <c r="C7" s="121"/>
      <c r="D7" s="121"/>
      <c r="E7" s="121"/>
      <c r="F7" s="131" t="s">
        <v>36</v>
      </c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21"/>
      <c r="T7" s="121"/>
      <c r="U7" s="121"/>
      <c r="V7" s="121"/>
      <c r="W7" s="121"/>
      <c r="X7" s="121"/>
      <c r="Y7" s="121"/>
      <c r="Z7" s="121"/>
      <c r="AA7" s="121"/>
      <c r="AB7" s="101"/>
    </row>
    <row r="8" spans="1:39" x14ac:dyDescent="0.2">
      <c r="A8" s="99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01"/>
    </row>
    <row r="9" spans="1:39" x14ac:dyDescent="0.2">
      <c r="A9" s="99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01"/>
      <c r="AF9" s="102"/>
    </row>
    <row r="10" spans="1:39" x14ac:dyDescent="0.2">
      <c r="A10" s="99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01"/>
    </row>
    <row r="11" spans="1:39" x14ac:dyDescent="0.2">
      <c r="A11" s="99"/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01"/>
    </row>
    <row r="12" spans="1:39" x14ac:dyDescent="0.2">
      <c r="A12" s="99"/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01"/>
    </row>
    <row r="13" spans="1:39" x14ac:dyDescent="0.2">
      <c r="A13" s="99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01"/>
    </row>
    <row r="14" spans="1:39" x14ac:dyDescent="0.2">
      <c r="A14" s="99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01"/>
    </row>
    <row r="15" spans="1:39" x14ac:dyDescent="0.2">
      <c r="A15" s="99"/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01"/>
    </row>
    <row r="16" spans="1:39" x14ac:dyDescent="0.2">
      <c r="A16" s="99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01"/>
    </row>
    <row r="17" spans="1:28" x14ac:dyDescent="0.2">
      <c r="A17" s="99"/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01"/>
    </row>
    <row r="18" spans="1:28" x14ac:dyDescent="0.2">
      <c r="A18" s="99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01"/>
    </row>
    <row r="19" spans="1:28" x14ac:dyDescent="0.2">
      <c r="A19" s="99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01"/>
    </row>
    <row r="20" spans="1:28" x14ac:dyDescent="0.2">
      <c r="A20" s="99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01"/>
    </row>
    <row r="21" spans="1:28" x14ac:dyDescent="0.2">
      <c r="A21" s="99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01"/>
    </row>
    <row r="22" spans="1:28" x14ac:dyDescent="0.2">
      <c r="A22" s="99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01"/>
    </row>
    <row r="23" spans="1:28" x14ac:dyDescent="0.2">
      <c r="A23" s="99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01"/>
    </row>
    <row r="24" spans="1:28" x14ac:dyDescent="0.2">
      <c r="A24" s="99"/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01"/>
    </row>
    <row r="25" spans="1:28" x14ac:dyDescent="0.2">
      <c r="A25" s="99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01"/>
    </row>
    <row r="26" spans="1:28" x14ac:dyDescent="0.2">
      <c r="A26" s="99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01"/>
    </row>
    <row r="27" spans="1:28" x14ac:dyDescent="0.2">
      <c r="A27" s="99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01"/>
    </row>
    <row r="28" spans="1:28" x14ac:dyDescent="0.2">
      <c r="A28" s="99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01"/>
    </row>
    <row r="29" spans="1:28" x14ac:dyDescent="0.2">
      <c r="A29" s="99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01"/>
    </row>
    <row r="30" spans="1:28" x14ac:dyDescent="0.2">
      <c r="A30" s="99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01"/>
    </row>
    <row r="31" spans="1:28" x14ac:dyDescent="0.2">
      <c r="A31" s="99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01"/>
    </row>
    <row r="32" spans="1:28" x14ac:dyDescent="0.2">
      <c r="A32" s="99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01"/>
    </row>
    <row r="33" spans="1:29" x14ac:dyDescent="0.2">
      <c r="A33" s="99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01"/>
    </row>
    <row r="34" spans="1:29" x14ac:dyDescent="0.2">
      <c r="A34" s="99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01"/>
    </row>
    <row r="35" spans="1:29" x14ac:dyDescent="0.2">
      <c r="A35" s="99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01"/>
    </row>
    <row r="36" spans="1:29" x14ac:dyDescent="0.2">
      <c r="A36" s="99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01"/>
    </row>
    <row r="37" spans="1:29" x14ac:dyDescent="0.2">
      <c r="A37" s="99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32" t="s">
        <v>37</v>
      </c>
      <c r="S37" s="133"/>
      <c r="T37" s="133"/>
      <c r="U37" s="133"/>
      <c r="V37" s="133"/>
      <c r="W37" s="133"/>
      <c r="X37" s="133"/>
      <c r="Y37" s="133"/>
      <c r="Z37" s="133"/>
      <c r="AA37" s="133"/>
      <c r="AB37" s="134"/>
    </row>
    <row r="38" spans="1:29" ht="12.75" customHeight="1" x14ac:dyDescent="0.2">
      <c r="A38" s="99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35" t="s">
        <v>46</v>
      </c>
      <c r="S38" s="136"/>
      <c r="T38" s="136"/>
      <c r="U38" s="136"/>
      <c r="V38" s="136"/>
      <c r="W38" s="136"/>
      <c r="X38" s="136"/>
      <c r="Y38" s="136"/>
      <c r="Z38" s="136"/>
      <c r="AA38" s="136"/>
      <c r="AB38" s="137"/>
    </row>
    <row r="39" spans="1:29" x14ac:dyDescent="0.2">
      <c r="A39" s="99"/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38"/>
      <c r="S39" s="139"/>
      <c r="T39" s="139"/>
      <c r="U39" s="139"/>
      <c r="V39" s="139"/>
      <c r="W39" s="139"/>
      <c r="X39" s="139"/>
      <c r="Y39" s="139"/>
      <c r="Z39" s="139"/>
      <c r="AA39" s="139"/>
      <c r="AB39" s="140"/>
    </row>
    <row r="40" spans="1:29" x14ac:dyDescent="0.2">
      <c r="A40" s="99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38"/>
      <c r="S40" s="139"/>
      <c r="T40" s="139"/>
      <c r="U40" s="139"/>
      <c r="V40" s="139"/>
      <c r="W40" s="139"/>
      <c r="X40" s="139"/>
      <c r="Y40" s="139"/>
      <c r="Z40" s="139"/>
      <c r="AA40" s="139"/>
      <c r="AB40" s="140"/>
    </row>
    <row r="41" spans="1:29" x14ac:dyDescent="0.2">
      <c r="A41" s="99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41"/>
      <c r="S41" s="142"/>
      <c r="T41" s="142"/>
      <c r="U41" s="142"/>
      <c r="V41" s="142"/>
      <c r="W41" s="142"/>
      <c r="X41" s="142"/>
      <c r="Y41" s="142"/>
      <c r="Z41" s="142"/>
      <c r="AA41" s="142"/>
      <c r="AB41" s="143"/>
    </row>
    <row r="42" spans="1:29" x14ac:dyDescent="0.2">
      <c r="A42" s="99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03"/>
      <c r="S42" s="104"/>
      <c r="T42" s="104"/>
      <c r="U42" s="105"/>
      <c r="V42" s="103"/>
      <c r="W42" s="104"/>
      <c r="X42" s="104"/>
      <c r="Y42" s="105"/>
      <c r="Z42" s="103"/>
      <c r="AA42" s="104"/>
      <c r="AB42" s="105"/>
    </row>
    <row r="43" spans="1:29" x14ac:dyDescent="0.2">
      <c r="A43" s="99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06"/>
      <c r="S43" s="122"/>
      <c r="T43" s="122"/>
      <c r="U43" s="107"/>
      <c r="V43" s="106"/>
      <c r="W43" s="122"/>
      <c r="X43" s="122"/>
      <c r="Y43" s="107"/>
      <c r="Z43" s="106"/>
      <c r="AA43" s="122"/>
      <c r="AB43" s="107"/>
    </row>
    <row r="44" spans="1:29" x14ac:dyDescent="0.2">
      <c r="A44" s="99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06"/>
      <c r="S44" s="122"/>
      <c r="T44" s="122"/>
      <c r="U44" s="107"/>
      <c r="V44" s="106"/>
      <c r="W44" s="122"/>
      <c r="X44" s="122"/>
      <c r="Y44" s="107"/>
      <c r="Z44" s="106"/>
      <c r="AA44" s="122"/>
      <c r="AB44" s="107"/>
    </row>
    <row r="45" spans="1:29" x14ac:dyDescent="0.2">
      <c r="A45" s="99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08"/>
      <c r="S45" s="109"/>
      <c r="T45" s="109"/>
      <c r="U45" s="110"/>
      <c r="V45" s="108"/>
      <c r="W45" s="109"/>
      <c r="X45" s="109"/>
      <c r="Y45" s="110"/>
      <c r="Z45" s="108"/>
      <c r="AA45" s="109"/>
      <c r="AB45" s="110"/>
    </row>
    <row r="46" spans="1:29" ht="11.1" customHeight="1" x14ac:dyDescent="0.2">
      <c r="A46" s="99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44" t="s">
        <v>38</v>
      </c>
      <c r="S46" s="145"/>
      <c r="T46" s="145"/>
      <c r="U46" s="146"/>
      <c r="V46" s="144" t="s">
        <v>39</v>
      </c>
      <c r="W46" s="145"/>
      <c r="X46" s="145"/>
      <c r="Y46" s="146"/>
      <c r="Z46" s="144" t="s">
        <v>48</v>
      </c>
      <c r="AA46" s="145"/>
      <c r="AB46" s="146"/>
    </row>
    <row r="47" spans="1:29" ht="11.1" customHeight="1" x14ac:dyDescent="0.2">
      <c r="A47" s="99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3" t="s">
        <v>40</v>
      </c>
      <c r="S47" s="124"/>
      <c r="T47" s="124"/>
      <c r="U47" s="125"/>
      <c r="V47" s="123" t="s">
        <v>41</v>
      </c>
      <c r="W47" s="124"/>
      <c r="X47" s="124"/>
      <c r="Y47" s="125"/>
      <c r="Z47" s="123" t="s">
        <v>42</v>
      </c>
      <c r="AA47" s="124"/>
      <c r="AB47" s="125"/>
    </row>
    <row r="48" spans="1:29" ht="11.1" customHeight="1" x14ac:dyDescent="0.2">
      <c r="A48" s="99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3" t="s">
        <v>43</v>
      </c>
      <c r="S48" s="124"/>
      <c r="T48" s="124"/>
      <c r="U48" s="125"/>
      <c r="V48" s="123" t="s">
        <v>43</v>
      </c>
      <c r="W48" s="124"/>
      <c r="X48" s="124"/>
      <c r="Y48" s="125"/>
      <c r="Z48" s="123" t="s">
        <v>43</v>
      </c>
      <c r="AA48" s="124"/>
      <c r="AB48" s="125"/>
      <c r="AC48" s="111"/>
    </row>
    <row r="49" spans="1:29" ht="11.1" customHeight="1" x14ac:dyDescent="0.2">
      <c r="A49" s="99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3" t="s">
        <v>44</v>
      </c>
      <c r="S49" s="124"/>
      <c r="T49" s="124"/>
      <c r="U49" s="125"/>
      <c r="V49" s="123" t="s">
        <v>44</v>
      </c>
      <c r="W49" s="124"/>
      <c r="X49" s="124"/>
      <c r="Y49" s="125"/>
      <c r="Z49" s="123" t="s">
        <v>44</v>
      </c>
      <c r="AA49" s="124"/>
      <c r="AB49" s="125"/>
      <c r="AC49" s="111"/>
    </row>
    <row r="50" spans="1:29" ht="11.1" customHeight="1" x14ac:dyDescent="0.2">
      <c r="A50" s="112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26" t="s">
        <v>45</v>
      </c>
      <c r="S50" s="127"/>
      <c r="T50" s="127"/>
      <c r="U50" s="128"/>
      <c r="V50" s="126" t="s">
        <v>45</v>
      </c>
      <c r="W50" s="127"/>
      <c r="X50" s="127"/>
      <c r="Y50" s="128"/>
      <c r="Z50" s="126" t="s">
        <v>45</v>
      </c>
      <c r="AA50" s="127"/>
      <c r="AB50" s="128"/>
      <c r="AC50" s="114"/>
    </row>
    <row r="56" spans="1:29" x14ac:dyDescent="0.2"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</row>
    <row r="57" spans="1:29" x14ac:dyDescent="0.2"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</row>
    <row r="58" spans="1:29" x14ac:dyDescent="0.2"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</row>
  </sheetData>
  <mergeCells count="19">
    <mergeCell ref="B1:H1"/>
    <mergeCell ref="F7:R7"/>
    <mergeCell ref="R37:AB37"/>
    <mergeCell ref="R38:AB41"/>
    <mergeCell ref="R46:U46"/>
    <mergeCell ref="V46:Y46"/>
    <mergeCell ref="Z46:AB46"/>
    <mergeCell ref="R47:U47"/>
    <mergeCell ref="V47:Y47"/>
    <mergeCell ref="Z47:AB47"/>
    <mergeCell ref="R48:U48"/>
    <mergeCell ref="V48:Y48"/>
    <mergeCell ref="Z48:AB48"/>
    <mergeCell ref="R49:U49"/>
    <mergeCell ref="V49:Y49"/>
    <mergeCell ref="Z49:AB49"/>
    <mergeCell ref="R50:U50"/>
    <mergeCell ref="V50:Y50"/>
    <mergeCell ref="Z50:AB50"/>
  </mergeCells>
  <printOptions horizontalCentered="1"/>
  <pageMargins left="0.25" right="0.25" top="0.25" bottom="0.25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62"/>
  <sheetViews>
    <sheetView view="pageBreakPreview" topLeftCell="A31" zoomScale="106" zoomScaleNormal="100" zoomScaleSheetLayoutView="106" workbookViewId="0">
      <selection activeCell="B45" sqref="B45:F45"/>
    </sheetView>
  </sheetViews>
  <sheetFormatPr defaultRowHeight="12.75" x14ac:dyDescent="0.2"/>
  <cols>
    <col min="1" max="1" width="8.85546875" style="5"/>
    <col min="2" max="2" width="8.140625" style="22" customWidth="1"/>
    <col min="3" max="3" width="8.5703125" style="46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5" width="10.140625" style="5" customWidth="1"/>
    <col min="16" max="16" width="8.7109375" style="5" customWidth="1"/>
    <col min="17" max="257" width="8.85546875" style="5"/>
    <col min="258" max="262" width="8.140625" style="5" customWidth="1"/>
    <col min="263" max="263" width="2.85546875" style="5" customWidth="1"/>
    <col min="264" max="268" width="7.42578125" style="5" customWidth="1"/>
    <col min="269" max="271" width="10.140625" style="5" customWidth="1"/>
    <col min="272" max="272" width="8.7109375" style="5" customWidth="1"/>
    <col min="273" max="513" width="8.85546875" style="5"/>
    <col min="514" max="518" width="8.140625" style="5" customWidth="1"/>
    <col min="519" max="519" width="2.85546875" style="5" customWidth="1"/>
    <col min="520" max="524" width="7.42578125" style="5" customWidth="1"/>
    <col min="525" max="527" width="10.140625" style="5" customWidth="1"/>
    <col min="528" max="528" width="8.7109375" style="5" customWidth="1"/>
    <col min="529" max="769" width="8.85546875" style="5"/>
    <col min="770" max="774" width="8.140625" style="5" customWidth="1"/>
    <col min="775" max="775" width="2.85546875" style="5" customWidth="1"/>
    <col min="776" max="780" width="7.42578125" style="5" customWidth="1"/>
    <col min="781" max="783" width="10.140625" style="5" customWidth="1"/>
    <col min="784" max="784" width="8.7109375" style="5" customWidth="1"/>
    <col min="785" max="1025" width="8.85546875" style="5"/>
    <col min="1026" max="1030" width="8.140625" style="5" customWidth="1"/>
    <col min="1031" max="1031" width="2.85546875" style="5" customWidth="1"/>
    <col min="1032" max="1036" width="7.42578125" style="5" customWidth="1"/>
    <col min="1037" max="1039" width="10.140625" style="5" customWidth="1"/>
    <col min="1040" max="1040" width="8.7109375" style="5" customWidth="1"/>
    <col min="1041" max="1281" width="8.85546875" style="5"/>
    <col min="1282" max="1286" width="8.140625" style="5" customWidth="1"/>
    <col min="1287" max="1287" width="2.85546875" style="5" customWidth="1"/>
    <col min="1288" max="1292" width="7.42578125" style="5" customWidth="1"/>
    <col min="1293" max="1295" width="10.140625" style="5" customWidth="1"/>
    <col min="1296" max="1296" width="8.7109375" style="5" customWidth="1"/>
    <col min="1297" max="1537" width="8.85546875" style="5"/>
    <col min="1538" max="1542" width="8.140625" style="5" customWidth="1"/>
    <col min="1543" max="1543" width="2.85546875" style="5" customWidth="1"/>
    <col min="1544" max="1548" width="7.42578125" style="5" customWidth="1"/>
    <col min="1549" max="1551" width="10.140625" style="5" customWidth="1"/>
    <col min="1552" max="1552" width="8.7109375" style="5" customWidth="1"/>
    <col min="1553" max="1793" width="8.85546875" style="5"/>
    <col min="1794" max="1798" width="8.140625" style="5" customWidth="1"/>
    <col min="1799" max="1799" width="2.85546875" style="5" customWidth="1"/>
    <col min="1800" max="1804" width="7.42578125" style="5" customWidth="1"/>
    <col min="1805" max="1807" width="10.140625" style="5" customWidth="1"/>
    <col min="1808" max="1808" width="8.7109375" style="5" customWidth="1"/>
    <col min="1809" max="2049" width="8.85546875" style="5"/>
    <col min="2050" max="2054" width="8.140625" style="5" customWidth="1"/>
    <col min="2055" max="2055" width="2.85546875" style="5" customWidth="1"/>
    <col min="2056" max="2060" width="7.42578125" style="5" customWidth="1"/>
    <col min="2061" max="2063" width="10.140625" style="5" customWidth="1"/>
    <col min="2064" max="2064" width="8.7109375" style="5" customWidth="1"/>
    <col min="2065" max="2305" width="8.85546875" style="5"/>
    <col min="2306" max="2310" width="8.140625" style="5" customWidth="1"/>
    <col min="2311" max="2311" width="2.85546875" style="5" customWidth="1"/>
    <col min="2312" max="2316" width="7.42578125" style="5" customWidth="1"/>
    <col min="2317" max="2319" width="10.140625" style="5" customWidth="1"/>
    <col min="2320" max="2320" width="8.7109375" style="5" customWidth="1"/>
    <col min="2321" max="2561" width="8.85546875" style="5"/>
    <col min="2562" max="2566" width="8.140625" style="5" customWidth="1"/>
    <col min="2567" max="2567" width="2.85546875" style="5" customWidth="1"/>
    <col min="2568" max="2572" width="7.42578125" style="5" customWidth="1"/>
    <col min="2573" max="2575" width="10.140625" style="5" customWidth="1"/>
    <col min="2576" max="2576" width="8.7109375" style="5" customWidth="1"/>
    <col min="2577" max="2817" width="8.85546875" style="5"/>
    <col min="2818" max="2822" width="8.140625" style="5" customWidth="1"/>
    <col min="2823" max="2823" width="2.85546875" style="5" customWidth="1"/>
    <col min="2824" max="2828" width="7.42578125" style="5" customWidth="1"/>
    <col min="2829" max="2831" width="10.140625" style="5" customWidth="1"/>
    <col min="2832" max="2832" width="8.7109375" style="5" customWidth="1"/>
    <col min="2833" max="3073" width="8.85546875" style="5"/>
    <col min="3074" max="3078" width="8.140625" style="5" customWidth="1"/>
    <col min="3079" max="3079" width="2.85546875" style="5" customWidth="1"/>
    <col min="3080" max="3084" width="7.42578125" style="5" customWidth="1"/>
    <col min="3085" max="3087" width="10.140625" style="5" customWidth="1"/>
    <col min="3088" max="3088" width="8.7109375" style="5" customWidth="1"/>
    <col min="3089" max="3329" width="8.85546875" style="5"/>
    <col min="3330" max="3334" width="8.140625" style="5" customWidth="1"/>
    <col min="3335" max="3335" width="2.85546875" style="5" customWidth="1"/>
    <col min="3336" max="3340" width="7.42578125" style="5" customWidth="1"/>
    <col min="3341" max="3343" width="10.140625" style="5" customWidth="1"/>
    <col min="3344" max="3344" width="8.7109375" style="5" customWidth="1"/>
    <col min="3345" max="3585" width="8.85546875" style="5"/>
    <col min="3586" max="3590" width="8.140625" style="5" customWidth="1"/>
    <col min="3591" max="3591" width="2.85546875" style="5" customWidth="1"/>
    <col min="3592" max="3596" width="7.42578125" style="5" customWidth="1"/>
    <col min="3597" max="3599" width="10.140625" style="5" customWidth="1"/>
    <col min="3600" max="3600" width="8.7109375" style="5" customWidth="1"/>
    <col min="3601" max="3841" width="8.85546875" style="5"/>
    <col min="3842" max="3846" width="8.140625" style="5" customWidth="1"/>
    <col min="3847" max="3847" width="2.85546875" style="5" customWidth="1"/>
    <col min="3848" max="3852" width="7.42578125" style="5" customWidth="1"/>
    <col min="3853" max="3855" width="10.140625" style="5" customWidth="1"/>
    <col min="3856" max="3856" width="8.7109375" style="5" customWidth="1"/>
    <col min="3857" max="4097" width="8.85546875" style="5"/>
    <col min="4098" max="4102" width="8.140625" style="5" customWidth="1"/>
    <col min="4103" max="4103" width="2.85546875" style="5" customWidth="1"/>
    <col min="4104" max="4108" width="7.42578125" style="5" customWidth="1"/>
    <col min="4109" max="4111" width="10.140625" style="5" customWidth="1"/>
    <col min="4112" max="4112" width="8.7109375" style="5" customWidth="1"/>
    <col min="4113" max="4353" width="8.85546875" style="5"/>
    <col min="4354" max="4358" width="8.140625" style="5" customWidth="1"/>
    <col min="4359" max="4359" width="2.85546875" style="5" customWidth="1"/>
    <col min="4360" max="4364" width="7.42578125" style="5" customWidth="1"/>
    <col min="4365" max="4367" width="10.140625" style="5" customWidth="1"/>
    <col min="4368" max="4368" width="8.7109375" style="5" customWidth="1"/>
    <col min="4369" max="4609" width="8.85546875" style="5"/>
    <col min="4610" max="4614" width="8.140625" style="5" customWidth="1"/>
    <col min="4615" max="4615" width="2.85546875" style="5" customWidth="1"/>
    <col min="4616" max="4620" width="7.42578125" style="5" customWidth="1"/>
    <col min="4621" max="4623" width="10.140625" style="5" customWidth="1"/>
    <col min="4624" max="4624" width="8.7109375" style="5" customWidth="1"/>
    <col min="4625" max="4865" width="8.85546875" style="5"/>
    <col min="4866" max="4870" width="8.140625" style="5" customWidth="1"/>
    <col min="4871" max="4871" width="2.85546875" style="5" customWidth="1"/>
    <col min="4872" max="4876" width="7.42578125" style="5" customWidth="1"/>
    <col min="4877" max="4879" width="10.140625" style="5" customWidth="1"/>
    <col min="4880" max="4880" width="8.7109375" style="5" customWidth="1"/>
    <col min="4881" max="5121" width="8.85546875" style="5"/>
    <col min="5122" max="5126" width="8.140625" style="5" customWidth="1"/>
    <col min="5127" max="5127" width="2.85546875" style="5" customWidth="1"/>
    <col min="5128" max="5132" width="7.42578125" style="5" customWidth="1"/>
    <col min="5133" max="5135" width="10.140625" style="5" customWidth="1"/>
    <col min="5136" max="5136" width="8.7109375" style="5" customWidth="1"/>
    <col min="5137" max="5377" width="8.85546875" style="5"/>
    <col min="5378" max="5382" width="8.140625" style="5" customWidth="1"/>
    <col min="5383" max="5383" width="2.85546875" style="5" customWidth="1"/>
    <col min="5384" max="5388" width="7.42578125" style="5" customWidth="1"/>
    <col min="5389" max="5391" width="10.140625" style="5" customWidth="1"/>
    <col min="5392" max="5392" width="8.7109375" style="5" customWidth="1"/>
    <col min="5393" max="5633" width="8.85546875" style="5"/>
    <col min="5634" max="5638" width="8.140625" style="5" customWidth="1"/>
    <col min="5639" max="5639" width="2.85546875" style="5" customWidth="1"/>
    <col min="5640" max="5644" width="7.42578125" style="5" customWidth="1"/>
    <col min="5645" max="5647" width="10.140625" style="5" customWidth="1"/>
    <col min="5648" max="5648" width="8.7109375" style="5" customWidth="1"/>
    <col min="5649" max="5889" width="8.85546875" style="5"/>
    <col min="5890" max="5894" width="8.140625" style="5" customWidth="1"/>
    <col min="5895" max="5895" width="2.85546875" style="5" customWidth="1"/>
    <col min="5896" max="5900" width="7.42578125" style="5" customWidth="1"/>
    <col min="5901" max="5903" width="10.140625" style="5" customWidth="1"/>
    <col min="5904" max="5904" width="8.7109375" style="5" customWidth="1"/>
    <col min="5905" max="6145" width="8.85546875" style="5"/>
    <col min="6146" max="6150" width="8.140625" style="5" customWidth="1"/>
    <col min="6151" max="6151" width="2.85546875" style="5" customWidth="1"/>
    <col min="6152" max="6156" width="7.42578125" style="5" customWidth="1"/>
    <col min="6157" max="6159" width="10.140625" style="5" customWidth="1"/>
    <col min="6160" max="6160" width="8.7109375" style="5" customWidth="1"/>
    <col min="6161" max="6401" width="8.85546875" style="5"/>
    <col min="6402" max="6406" width="8.140625" style="5" customWidth="1"/>
    <col min="6407" max="6407" width="2.85546875" style="5" customWidth="1"/>
    <col min="6408" max="6412" width="7.42578125" style="5" customWidth="1"/>
    <col min="6413" max="6415" width="10.140625" style="5" customWidth="1"/>
    <col min="6416" max="6416" width="8.7109375" style="5" customWidth="1"/>
    <col min="6417" max="6657" width="8.85546875" style="5"/>
    <col min="6658" max="6662" width="8.140625" style="5" customWidth="1"/>
    <col min="6663" max="6663" width="2.85546875" style="5" customWidth="1"/>
    <col min="6664" max="6668" width="7.42578125" style="5" customWidth="1"/>
    <col min="6669" max="6671" width="10.140625" style="5" customWidth="1"/>
    <col min="6672" max="6672" width="8.7109375" style="5" customWidth="1"/>
    <col min="6673" max="6913" width="8.85546875" style="5"/>
    <col min="6914" max="6918" width="8.140625" style="5" customWidth="1"/>
    <col min="6919" max="6919" width="2.85546875" style="5" customWidth="1"/>
    <col min="6920" max="6924" width="7.42578125" style="5" customWidth="1"/>
    <col min="6925" max="6927" width="10.140625" style="5" customWidth="1"/>
    <col min="6928" max="6928" width="8.7109375" style="5" customWidth="1"/>
    <col min="6929" max="7169" width="8.85546875" style="5"/>
    <col min="7170" max="7174" width="8.140625" style="5" customWidth="1"/>
    <col min="7175" max="7175" width="2.85546875" style="5" customWidth="1"/>
    <col min="7176" max="7180" width="7.42578125" style="5" customWidth="1"/>
    <col min="7181" max="7183" width="10.140625" style="5" customWidth="1"/>
    <col min="7184" max="7184" width="8.7109375" style="5" customWidth="1"/>
    <col min="7185" max="7425" width="8.85546875" style="5"/>
    <col min="7426" max="7430" width="8.140625" style="5" customWidth="1"/>
    <col min="7431" max="7431" width="2.85546875" style="5" customWidth="1"/>
    <col min="7432" max="7436" width="7.42578125" style="5" customWidth="1"/>
    <col min="7437" max="7439" width="10.140625" style="5" customWidth="1"/>
    <col min="7440" max="7440" width="8.7109375" style="5" customWidth="1"/>
    <col min="7441" max="7681" width="8.85546875" style="5"/>
    <col min="7682" max="7686" width="8.140625" style="5" customWidth="1"/>
    <col min="7687" max="7687" width="2.85546875" style="5" customWidth="1"/>
    <col min="7688" max="7692" width="7.42578125" style="5" customWidth="1"/>
    <col min="7693" max="7695" width="10.140625" style="5" customWidth="1"/>
    <col min="7696" max="7696" width="8.7109375" style="5" customWidth="1"/>
    <col min="7697" max="7937" width="8.85546875" style="5"/>
    <col min="7938" max="7942" width="8.140625" style="5" customWidth="1"/>
    <col min="7943" max="7943" width="2.85546875" style="5" customWidth="1"/>
    <col min="7944" max="7948" width="7.42578125" style="5" customWidth="1"/>
    <col min="7949" max="7951" width="10.140625" style="5" customWidth="1"/>
    <col min="7952" max="7952" width="8.7109375" style="5" customWidth="1"/>
    <col min="7953" max="8193" width="8.85546875" style="5"/>
    <col min="8194" max="8198" width="8.140625" style="5" customWidth="1"/>
    <col min="8199" max="8199" width="2.85546875" style="5" customWidth="1"/>
    <col min="8200" max="8204" width="7.42578125" style="5" customWidth="1"/>
    <col min="8205" max="8207" width="10.140625" style="5" customWidth="1"/>
    <col min="8208" max="8208" width="8.7109375" style="5" customWidth="1"/>
    <col min="8209" max="8449" width="8.85546875" style="5"/>
    <col min="8450" max="8454" width="8.140625" style="5" customWidth="1"/>
    <col min="8455" max="8455" width="2.85546875" style="5" customWidth="1"/>
    <col min="8456" max="8460" width="7.42578125" style="5" customWidth="1"/>
    <col min="8461" max="8463" width="10.140625" style="5" customWidth="1"/>
    <col min="8464" max="8464" width="8.7109375" style="5" customWidth="1"/>
    <col min="8465" max="8705" width="8.85546875" style="5"/>
    <col min="8706" max="8710" width="8.140625" style="5" customWidth="1"/>
    <col min="8711" max="8711" width="2.85546875" style="5" customWidth="1"/>
    <col min="8712" max="8716" width="7.42578125" style="5" customWidth="1"/>
    <col min="8717" max="8719" width="10.140625" style="5" customWidth="1"/>
    <col min="8720" max="8720" width="8.7109375" style="5" customWidth="1"/>
    <col min="8721" max="8961" width="8.85546875" style="5"/>
    <col min="8962" max="8966" width="8.140625" style="5" customWidth="1"/>
    <col min="8967" max="8967" width="2.85546875" style="5" customWidth="1"/>
    <col min="8968" max="8972" width="7.42578125" style="5" customWidth="1"/>
    <col min="8973" max="8975" width="10.140625" style="5" customWidth="1"/>
    <col min="8976" max="8976" width="8.7109375" style="5" customWidth="1"/>
    <col min="8977" max="9217" width="8.85546875" style="5"/>
    <col min="9218" max="9222" width="8.140625" style="5" customWidth="1"/>
    <col min="9223" max="9223" width="2.85546875" style="5" customWidth="1"/>
    <col min="9224" max="9228" width="7.42578125" style="5" customWidth="1"/>
    <col min="9229" max="9231" width="10.140625" style="5" customWidth="1"/>
    <col min="9232" max="9232" width="8.7109375" style="5" customWidth="1"/>
    <col min="9233" max="9473" width="8.85546875" style="5"/>
    <col min="9474" max="9478" width="8.140625" style="5" customWidth="1"/>
    <col min="9479" max="9479" width="2.85546875" style="5" customWidth="1"/>
    <col min="9480" max="9484" width="7.42578125" style="5" customWidth="1"/>
    <col min="9485" max="9487" width="10.140625" style="5" customWidth="1"/>
    <col min="9488" max="9488" width="8.7109375" style="5" customWidth="1"/>
    <col min="9489" max="9729" width="8.85546875" style="5"/>
    <col min="9730" max="9734" width="8.140625" style="5" customWidth="1"/>
    <col min="9735" max="9735" width="2.85546875" style="5" customWidth="1"/>
    <col min="9736" max="9740" width="7.42578125" style="5" customWidth="1"/>
    <col min="9741" max="9743" width="10.140625" style="5" customWidth="1"/>
    <col min="9744" max="9744" width="8.7109375" style="5" customWidth="1"/>
    <col min="9745" max="9985" width="8.85546875" style="5"/>
    <col min="9986" max="9990" width="8.140625" style="5" customWidth="1"/>
    <col min="9991" max="9991" width="2.85546875" style="5" customWidth="1"/>
    <col min="9992" max="9996" width="7.42578125" style="5" customWidth="1"/>
    <col min="9997" max="9999" width="10.140625" style="5" customWidth="1"/>
    <col min="10000" max="10000" width="8.7109375" style="5" customWidth="1"/>
    <col min="10001" max="10241" width="8.85546875" style="5"/>
    <col min="10242" max="10246" width="8.140625" style="5" customWidth="1"/>
    <col min="10247" max="10247" width="2.85546875" style="5" customWidth="1"/>
    <col min="10248" max="10252" width="7.42578125" style="5" customWidth="1"/>
    <col min="10253" max="10255" width="10.140625" style="5" customWidth="1"/>
    <col min="10256" max="10256" width="8.7109375" style="5" customWidth="1"/>
    <col min="10257" max="10497" width="8.85546875" style="5"/>
    <col min="10498" max="10502" width="8.140625" style="5" customWidth="1"/>
    <col min="10503" max="10503" width="2.85546875" style="5" customWidth="1"/>
    <col min="10504" max="10508" width="7.42578125" style="5" customWidth="1"/>
    <col min="10509" max="10511" width="10.140625" style="5" customWidth="1"/>
    <col min="10512" max="10512" width="8.7109375" style="5" customWidth="1"/>
    <col min="10513" max="10753" width="8.85546875" style="5"/>
    <col min="10754" max="10758" width="8.140625" style="5" customWidth="1"/>
    <col min="10759" max="10759" width="2.85546875" style="5" customWidth="1"/>
    <col min="10760" max="10764" width="7.42578125" style="5" customWidth="1"/>
    <col min="10765" max="10767" width="10.140625" style="5" customWidth="1"/>
    <col min="10768" max="10768" width="8.7109375" style="5" customWidth="1"/>
    <col min="10769" max="11009" width="8.85546875" style="5"/>
    <col min="11010" max="11014" width="8.140625" style="5" customWidth="1"/>
    <col min="11015" max="11015" width="2.85546875" style="5" customWidth="1"/>
    <col min="11016" max="11020" width="7.42578125" style="5" customWidth="1"/>
    <col min="11021" max="11023" width="10.140625" style="5" customWidth="1"/>
    <col min="11024" max="11024" width="8.7109375" style="5" customWidth="1"/>
    <col min="11025" max="11265" width="8.85546875" style="5"/>
    <col min="11266" max="11270" width="8.140625" style="5" customWidth="1"/>
    <col min="11271" max="11271" width="2.85546875" style="5" customWidth="1"/>
    <col min="11272" max="11276" width="7.42578125" style="5" customWidth="1"/>
    <col min="11277" max="11279" width="10.140625" style="5" customWidth="1"/>
    <col min="11280" max="11280" width="8.7109375" style="5" customWidth="1"/>
    <col min="11281" max="11521" width="8.85546875" style="5"/>
    <col min="11522" max="11526" width="8.140625" style="5" customWidth="1"/>
    <col min="11527" max="11527" width="2.85546875" style="5" customWidth="1"/>
    <col min="11528" max="11532" width="7.42578125" style="5" customWidth="1"/>
    <col min="11533" max="11535" width="10.140625" style="5" customWidth="1"/>
    <col min="11536" max="11536" width="8.7109375" style="5" customWidth="1"/>
    <col min="11537" max="11777" width="8.85546875" style="5"/>
    <col min="11778" max="11782" width="8.140625" style="5" customWidth="1"/>
    <col min="11783" max="11783" width="2.85546875" style="5" customWidth="1"/>
    <col min="11784" max="11788" width="7.42578125" style="5" customWidth="1"/>
    <col min="11789" max="11791" width="10.140625" style="5" customWidth="1"/>
    <col min="11792" max="11792" width="8.7109375" style="5" customWidth="1"/>
    <col min="11793" max="12033" width="8.85546875" style="5"/>
    <col min="12034" max="12038" width="8.140625" style="5" customWidth="1"/>
    <col min="12039" max="12039" width="2.85546875" style="5" customWidth="1"/>
    <col min="12040" max="12044" width="7.42578125" style="5" customWidth="1"/>
    <col min="12045" max="12047" width="10.140625" style="5" customWidth="1"/>
    <col min="12048" max="12048" width="8.7109375" style="5" customWidth="1"/>
    <col min="12049" max="12289" width="8.85546875" style="5"/>
    <col min="12290" max="12294" width="8.140625" style="5" customWidth="1"/>
    <col min="12295" max="12295" width="2.85546875" style="5" customWidth="1"/>
    <col min="12296" max="12300" width="7.42578125" style="5" customWidth="1"/>
    <col min="12301" max="12303" width="10.140625" style="5" customWidth="1"/>
    <col min="12304" max="12304" width="8.7109375" style="5" customWidth="1"/>
    <col min="12305" max="12545" width="8.85546875" style="5"/>
    <col min="12546" max="12550" width="8.140625" style="5" customWidth="1"/>
    <col min="12551" max="12551" width="2.85546875" style="5" customWidth="1"/>
    <col min="12552" max="12556" width="7.42578125" style="5" customWidth="1"/>
    <col min="12557" max="12559" width="10.140625" style="5" customWidth="1"/>
    <col min="12560" max="12560" width="8.7109375" style="5" customWidth="1"/>
    <col min="12561" max="12801" width="8.85546875" style="5"/>
    <col min="12802" max="12806" width="8.140625" style="5" customWidth="1"/>
    <col min="12807" max="12807" width="2.85546875" style="5" customWidth="1"/>
    <col min="12808" max="12812" width="7.42578125" style="5" customWidth="1"/>
    <col min="12813" max="12815" width="10.140625" style="5" customWidth="1"/>
    <col min="12816" max="12816" width="8.7109375" style="5" customWidth="1"/>
    <col min="12817" max="13057" width="8.85546875" style="5"/>
    <col min="13058" max="13062" width="8.140625" style="5" customWidth="1"/>
    <col min="13063" max="13063" width="2.85546875" style="5" customWidth="1"/>
    <col min="13064" max="13068" width="7.42578125" style="5" customWidth="1"/>
    <col min="13069" max="13071" width="10.140625" style="5" customWidth="1"/>
    <col min="13072" max="13072" width="8.7109375" style="5" customWidth="1"/>
    <col min="13073" max="13313" width="8.85546875" style="5"/>
    <col min="13314" max="13318" width="8.140625" style="5" customWidth="1"/>
    <col min="13319" max="13319" width="2.85546875" style="5" customWidth="1"/>
    <col min="13320" max="13324" width="7.42578125" style="5" customWidth="1"/>
    <col min="13325" max="13327" width="10.140625" style="5" customWidth="1"/>
    <col min="13328" max="13328" width="8.7109375" style="5" customWidth="1"/>
    <col min="13329" max="13569" width="8.85546875" style="5"/>
    <col min="13570" max="13574" width="8.140625" style="5" customWidth="1"/>
    <col min="13575" max="13575" width="2.85546875" style="5" customWidth="1"/>
    <col min="13576" max="13580" width="7.42578125" style="5" customWidth="1"/>
    <col min="13581" max="13583" width="10.140625" style="5" customWidth="1"/>
    <col min="13584" max="13584" width="8.7109375" style="5" customWidth="1"/>
    <col min="13585" max="13825" width="8.85546875" style="5"/>
    <col min="13826" max="13830" width="8.140625" style="5" customWidth="1"/>
    <col min="13831" max="13831" width="2.85546875" style="5" customWidth="1"/>
    <col min="13832" max="13836" width="7.42578125" style="5" customWidth="1"/>
    <col min="13837" max="13839" width="10.140625" style="5" customWidth="1"/>
    <col min="13840" max="13840" width="8.7109375" style="5" customWidth="1"/>
    <col min="13841" max="14081" width="8.85546875" style="5"/>
    <col min="14082" max="14086" width="8.140625" style="5" customWidth="1"/>
    <col min="14087" max="14087" width="2.85546875" style="5" customWidth="1"/>
    <col min="14088" max="14092" width="7.42578125" style="5" customWidth="1"/>
    <col min="14093" max="14095" width="10.140625" style="5" customWidth="1"/>
    <col min="14096" max="14096" width="8.7109375" style="5" customWidth="1"/>
    <col min="14097" max="14337" width="8.85546875" style="5"/>
    <col min="14338" max="14342" width="8.140625" style="5" customWidth="1"/>
    <col min="14343" max="14343" width="2.85546875" style="5" customWidth="1"/>
    <col min="14344" max="14348" width="7.42578125" style="5" customWidth="1"/>
    <col min="14349" max="14351" width="10.140625" style="5" customWidth="1"/>
    <col min="14352" max="14352" width="8.7109375" style="5" customWidth="1"/>
    <col min="14353" max="14593" width="8.85546875" style="5"/>
    <col min="14594" max="14598" width="8.140625" style="5" customWidth="1"/>
    <col min="14599" max="14599" width="2.85546875" style="5" customWidth="1"/>
    <col min="14600" max="14604" width="7.42578125" style="5" customWidth="1"/>
    <col min="14605" max="14607" width="10.140625" style="5" customWidth="1"/>
    <col min="14608" max="14608" width="8.7109375" style="5" customWidth="1"/>
    <col min="14609" max="14849" width="8.85546875" style="5"/>
    <col min="14850" max="14854" width="8.140625" style="5" customWidth="1"/>
    <col min="14855" max="14855" width="2.85546875" style="5" customWidth="1"/>
    <col min="14856" max="14860" width="7.42578125" style="5" customWidth="1"/>
    <col min="14861" max="14863" width="10.140625" style="5" customWidth="1"/>
    <col min="14864" max="14864" width="8.7109375" style="5" customWidth="1"/>
    <col min="14865" max="15105" width="8.85546875" style="5"/>
    <col min="15106" max="15110" width="8.140625" style="5" customWidth="1"/>
    <col min="15111" max="15111" width="2.85546875" style="5" customWidth="1"/>
    <col min="15112" max="15116" width="7.42578125" style="5" customWidth="1"/>
    <col min="15117" max="15119" width="10.140625" style="5" customWidth="1"/>
    <col min="15120" max="15120" width="8.7109375" style="5" customWidth="1"/>
    <col min="15121" max="15361" width="8.85546875" style="5"/>
    <col min="15362" max="15366" width="8.140625" style="5" customWidth="1"/>
    <col min="15367" max="15367" width="2.85546875" style="5" customWidth="1"/>
    <col min="15368" max="15372" width="7.42578125" style="5" customWidth="1"/>
    <col min="15373" max="15375" width="10.140625" style="5" customWidth="1"/>
    <col min="15376" max="15376" width="8.7109375" style="5" customWidth="1"/>
    <col min="15377" max="15617" width="8.85546875" style="5"/>
    <col min="15618" max="15622" width="8.140625" style="5" customWidth="1"/>
    <col min="15623" max="15623" width="2.85546875" style="5" customWidth="1"/>
    <col min="15624" max="15628" width="7.42578125" style="5" customWidth="1"/>
    <col min="15629" max="15631" width="10.140625" style="5" customWidth="1"/>
    <col min="15632" max="15632" width="8.7109375" style="5" customWidth="1"/>
    <col min="15633" max="15873" width="8.85546875" style="5"/>
    <col min="15874" max="15878" width="8.140625" style="5" customWidth="1"/>
    <col min="15879" max="15879" width="2.85546875" style="5" customWidth="1"/>
    <col min="15880" max="15884" width="7.42578125" style="5" customWidth="1"/>
    <col min="15885" max="15887" width="10.140625" style="5" customWidth="1"/>
    <col min="15888" max="15888" width="8.7109375" style="5" customWidth="1"/>
    <col min="15889" max="16129" width="8.85546875" style="5"/>
    <col min="16130" max="16134" width="8.140625" style="5" customWidth="1"/>
    <col min="16135" max="16135" width="2.85546875" style="5" customWidth="1"/>
    <col min="16136" max="16140" width="7.42578125" style="5" customWidth="1"/>
    <col min="16141" max="16143" width="10.140625" style="5" customWidth="1"/>
    <col min="16144" max="16144" width="8.7109375" style="5" customWidth="1"/>
    <col min="16145" max="16384" width="8.85546875" style="5"/>
  </cols>
  <sheetData>
    <row r="1" spans="1:21" ht="49.9" customHeight="1" x14ac:dyDescent="0.25">
      <c r="A1" s="147" t="s">
        <v>47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8"/>
      <c r="N1" s="148"/>
      <c r="O1" s="148"/>
      <c r="P1" s="148"/>
      <c r="Q1" s="148"/>
      <c r="R1" s="148"/>
      <c r="S1" s="148"/>
      <c r="T1" s="12"/>
      <c r="U1" s="12"/>
    </row>
    <row r="2" spans="1:21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2"/>
      <c r="T2" s="12"/>
      <c r="U2" s="12"/>
    </row>
    <row r="3" spans="1:21" ht="15" x14ac:dyDescent="0.25">
      <c r="A3" s="149" t="s">
        <v>17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</row>
    <row r="4" spans="1:21" x14ac:dyDescent="0.2">
      <c r="B4" s="149"/>
      <c r="C4" s="149"/>
      <c r="D4" s="149"/>
      <c r="E4" s="149"/>
      <c r="F4" s="149"/>
      <c r="H4" s="149" t="s">
        <v>9</v>
      </c>
      <c r="I4" s="149"/>
      <c r="J4" s="149"/>
      <c r="K4" s="149"/>
      <c r="L4" s="149"/>
      <c r="M4" s="15"/>
      <c r="N4" s="15"/>
      <c r="O4" s="15"/>
    </row>
    <row r="5" spans="1:21" x14ac:dyDescent="0.2">
      <c r="B5" s="2">
        <v>0</v>
      </c>
      <c r="C5" s="3">
        <v>2.2930000000000001</v>
      </c>
      <c r="D5" s="16"/>
      <c r="E5" s="16"/>
      <c r="F5" s="16"/>
      <c r="G5" s="16"/>
      <c r="H5" s="17"/>
      <c r="I5" s="18"/>
      <c r="J5" s="19"/>
      <c r="K5" s="16"/>
      <c r="L5" s="19"/>
      <c r="M5" s="20"/>
      <c r="N5" s="20"/>
      <c r="O5" s="20"/>
      <c r="Q5" s="21"/>
    </row>
    <row r="6" spans="1:21" x14ac:dyDescent="0.2">
      <c r="B6" s="2">
        <v>5</v>
      </c>
      <c r="C6" s="3">
        <v>2.2879999999999998</v>
      </c>
      <c r="D6" s="19">
        <f>(C5+C6)/2</f>
        <v>2.2904999999999998</v>
      </c>
      <c r="E6" s="16">
        <f>B6-B5</f>
        <v>5</v>
      </c>
      <c r="F6" s="19">
        <f>D6*E6</f>
        <v>11.452499999999999</v>
      </c>
      <c r="G6" s="16"/>
      <c r="H6" s="2">
        <v>0</v>
      </c>
      <c r="I6" s="2">
        <v>2.1709999999999998</v>
      </c>
      <c r="J6" s="19"/>
      <c r="K6" s="16"/>
      <c r="L6" s="19"/>
      <c r="M6" s="20"/>
      <c r="N6" s="20"/>
      <c r="O6" s="20"/>
      <c r="P6" s="22"/>
      <c r="Q6" s="21"/>
    </row>
    <row r="7" spans="1:21" x14ac:dyDescent="0.2">
      <c r="B7" s="2">
        <v>10</v>
      </c>
      <c r="C7" s="3">
        <v>2.2799999999999998</v>
      </c>
      <c r="D7" s="19">
        <f t="shared" ref="D7:D18" si="0">(C6+C7)/2</f>
        <v>2.2839999999999998</v>
      </c>
      <c r="E7" s="16">
        <f t="shared" ref="E7:E18" si="1">B7-B6</f>
        <v>5</v>
      </c>
      <c r="F7" s="19">
        <f t="shared" ref="F7:F18" si="2">D7*E7</f>
        <v>11.419999999999998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20"/>
      <c r="N7" s="20"/>
      <c r="O7" s="20"/>
      <c r="P7" s="22"/>
      <c r="Q7" s="21"/>
    </row>
    <row r="8" spans="1:21" x14ac:dyDescent="0.2">
      <c r="B8" s="2">
        <v>12</v>
      </c>
      <c r="C8" s="3">
        <v>1.3129999999999999</v>
      </c>
      <c r="D8" s="19">
        <f t="shared" si="0"/>
        <v>1.7965</v>
      </c>
      <c r="E8" s="16">
        <f t="shared" si="1"/>
        <v>2</v>
      </c>
      <c r="F8" s="19">
        <f t="shared" si="2"/>
        <v>3.593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20"/>
      <c r="N8" s="20"/>
      <c r="O8" s="20"/>
      <c r="P8" s="22"/>
      <c r="Q8" s="21"/>
    </row>
    <row r="9" spans="1:21" x14ac:dyDescent="0.2">
      <c r="B9" s="2">
        <v>14</v>
      </c>
      <c r="C9" s="3">
        <v>0.53400000000000003</v>
      </c>
      <c r="D9" s="19">
        <f t="shared" si="0"/>
        <v>0.92349999999999999</v>
      </c>
      <c r="E9" s="16">
        <f t="shared" si="1"/>
        <v>2</v>
      </c>
      <c r="F9" s="19">
        <f t="shared" si="2"/>
        <v>1.847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20"/>
      <c r="N9" s="20"/>
      <c r="O9" s="20"/>
      <c r="P9" s="22"/>
      <c r="Q9" s="21"/>
    </row>
    <row r="10" spans="1:21" x14ac:dyDescent="0.2">
      <c r="B10" s="2">
        <v>16</v>
      </c>
      <c r="C10" s="3">
        <v>-0.26700000000000002</v>
      </c>
      <c r="D10" s="19">
        <f t="shared" si="0"/>
        <v>0.13350000000000001</v>
      </c>
      <c r="E10" s="16">
        <f t="shared" si="1"/>
        <v>2</v>
      </c>
      <c r="F10" s="19">
        <f t="shared" si="2"/>
        <v>0.26700000000000002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20"/>
      <c r="N10" s="20"/>
      <c r="O10" s="20"/>
      <c r="P10" s="22"/>
      <c r="Q10" s="21"/>
    </row>
    <row r="11" spans="1:21" x14ac:dyDescent="0.2">
      <c r="B11" s="2">
        <v>19</v>
      </c>
      <c r="C11" s="3">
        <v>-0.85899999999999999</v>
      </c>
      <c r="D11" s="19">
        <f t="shared" si="0"/>
        <v>-0.56299999999999994</v>
      </c>
      <c r="E11" s="16">
        <f t="shared" si="1"/>
        <v>3</v>
      </c>
      <c r="F11" s="19">
        <f t="shared" si="2"/>
        <v>-1.6889999999999998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20"/>
      <c r="N11" s="20"/>
      <c r="O11" s="20"/>
      <c r="P11" s="22"/>
      <c r="Q11" s="21"/>
    </row>
    <row r="12" spans="1:21" x14ac:dyDescent="0.2">
      <c r="B12" s="2">
        <v>22</v>
      </c>
      <c r="C12" s="3">
        <v>-1.3680000000000001</v>
      </c>
      <c r="D12" s="19">
        <f t="shared" si="0"/>
        <v>-1.1135000000000002</v>
      </c>
      <c r="E12" s="16">
        <f t="shared" si="1"/>
        <v>3</v>
      </c>
      <c r="F12" s="19">
        <f t="shared" si="2"/>
        <v>-3.3405000000000005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20"/>
      <c r="N12" s="20"/>
      <c r="O12" s="20"/>
      <c r="P12" s="22"/>
      <c r="Q12" s="21"/>
    </row>
    <row r="13" spans="1:21" x14ac:dyDescent="0.2">
      <c r="B13" s="2">
        <v>25</v>
      </c>
      <c r="C13" s="3">
        <v>-1.7629999999999999</v>
      </c>
      <c r="D13" s="19">
        <f t="shared" si="0"/>
        <v>-1.5655000000000001</v>
      </c>
      <c r="E13" s="16">
        <f t="shared" si="1"/>
        <v>3</v>
      </c>
      <c r="F13" s="19">
        <f t="shared" si="2"/>
        <v>-4.6965000000000003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24"/>
      <c r="N13" s="24"/>
      <c r="O13" s="24"/>
      <c r="P13" s="22"/>
      <c r="Q13" s="21"/>
    </row>
    <row r="14" spans="1:21" x14ac:dyDescent="0.2">
      <c r="B14" s="2">
        <v>29</v>
      </c>
      <c r="C14" s="3">
        <v>-1.9770000000000001</v>
      </c>
      <c r="D14" s="19">
        <f t="shared" si="0"/>
        <v>-1.87</v>
      </c>
      <c r="E14" s="16">
        <f t="shared" si="1"/>
        <v>4</v>
      </c>
      <c r="F14" s="19">
        <f t="shared" si="2"/>
        <v>-7.48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20"/>
      <c r="N14" s="20"/>
      <c r="O14" s="20"/>
      <c r="P14" s="22"/>
      <c r="Q14" s="21"/>
    </row>
    <row r="15" spans="1:21" x14ac:dyDescent="0.2">
      <c r="B15" s="2">
        <v>33</v>
      </c>
      <c r="C15" s="3">
        <v>-1.766</v>
      </c>
      <c r="D15" s="19">
        <f t="shared" si="0"/>
        <v>-1.8715000000000002</v>
      </c>
      <c r="E15" s="16">
        <f t="shared" si="1"/>
        <v>4</v>
      </c>
      <c r="F15" s="19">
        <f t="shared" si="2"/>
        <v>-7.4860000000000007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24"/>
      <c r="N15" s="24"/>
      <c r="O15" s="24"/>
      <c r="P15" s="22"/>
      <c r="Q15" s="21"/>
    </row>
    <row r="16" spans="1:21" x14ac:dyDescent="0.2">
      <c r="B16" s="2">
        <v>36</v>
      </c>
      <c r="C16" s="3">
        <v>-1.5169999999999999</v>
      </c>
      <c r="D16" s="19">
        <f t="shared" si="0"/>
        <v>-1.6415</v>
      </c>
      <c r="E16" s="16">
        <f t="shared" si="1"/>
        <v>3</v>
      </c>
      <c r="F16" s="19">
        <f t="shared" si="2"/>
        <v>-4.9245000000000001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24"/>
      <c r="N16" s="24"/>
      <c r="O16" s="24"/>
      <c r="P16" s="22"/>
      <c r="Q16" s="21"/>
    </row>
    <row r="17" spans="1:18" x14ac:dyDescent="0.2">
      <c r="B17" s="2">
        <v>39</v>
      </c>
      <c r="C17" s="3">
        <v>-1.466</v>
      </c>
      <c r="D17" s="19">
        <f t="shared" si="0"/>
        <v>-1.4914999999999998</v>
      </c>
      <c r="E17" s="16">
        <f t="shared" si="1"/>
        <v>3</v>
      </c>
      <c r="F17" s="19">
        <f t="shared" si="2"/>
        <v>-4.474499999999999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20"/>
      <c r="N17" s="20"/>
      <c r="O17" s="20"/>
      <c r="Q17" s="21"/>
    </row>
    <row r="18" spans="1:18" x14ac:dyDescent="0.2">
      <c r="B18" s="2">
        <v>42</v>
      </c>
      <c r="C18" s="3">
        <v>-1.3480000000000001</v>
      </c>
      <c r="D18" s="19">
        <f t="shared" si="0"/>
        <v>-1.407</v>
      </c>
      <c r="E18" s="16">
        <f t="shared" si="1"/>
        <v>3</v>
      </c>
      <c r="F18" s="19">
        <f t="shared" si="2"/>
        <v>-4.2210000000000001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20"/>
      <c r="N18" s="20"/>
      <c r="O18" s="20"/>
      <c r="Q18" s="21"/>
    </row>
    <row r="19" spans="1:18" x14ac:dyDescent="0.2">
      <c r="B19" s="2">
        <v>44</v>
      </c>
      <c r="C19" s="3">
        <v>-1.2669999999999999</v>
      </c>
      <c r="D19" s="19"/>
      <c r="E19" s="16"/>
      <c r="F19" s="19"/>
      <c r="G19" s="1"/>
      <c r="H19" s="17"/>
      <c r="I19" s="17"/>
      <c r="J19" s="19"/>
      <c r="K19" s="16"/>
      <c r="L19" s="19"/>
      <c r="M19" s="20"/>
      <c r="N19" s="20"/>
      <c r="O19" s="20"/>
      <c r="Q19" s="21"/>
    </row>
    <row r="20" spans="1:18" x14ac:dyDescent="0.2">
      <c r="B20" s="17">
        <v>46</v>
      </c>
      <c r="C20" s="44">
        <v>-1.1679999999999999</v>
      </c>
      <c r="D20" s="19"/>
      <c r="E20" s="16"/>
      <c r="F20" s="19"/>
      <c r="H20" s="17"/>
      <c r="I20" s="17"/>
      <c r="J20" s="19"/>
      <c r="K20" s="16"/>
      <c r="L20" s="19"/>
      <c r="M20" s="20"/>
      <c r="N20" s="20"/>
      <c r="O20" s="20"/>
      <c r="Q20" s="21"/>
    </row>
    <row r="21" spans="1:18" x14ac:dyDescent="0.2">
      <c r="B21" s="17">
        <v>48</v>
      </c>
      <c r="C21" s="44">
        <v>-0.82899999999999996</v>
      </c>
      <c r="D21" s="19"/>
      <c r="E21" s="16"/>
      <c r="F21" s="19"/>
      <c r="H21" s="17"/>
      <c r="I21" s="17"/>
      <c r="J21" s="19"/>
      <c r="K21" s="16"/>
      <c r="L21" s="19"/>
      <c r="M21" s="20"/>
      <c r="N21" s="20"/>
      <c r="O21" s="20"/>
      <c r="Q21" s="21"/>
    </row>
    <row r="22" spans="1:18" x14ac:dyDescent="0.2">
      <c r="B22" s="17">
        <v>53</v>
      </c>
      <c r="C22" s="44">
        <v>-0.81699999999999995</v>
      </c>
      <c r="D22" s="19"/>
      <c r="E22" s="16"/>
      <c r="F22" s="19"/>
      <c r="H22" s="17"/>
      <c r="I22" s="17"/>
      <c r="J22" s="19"/>
      <c r="K22" s="16"/>
      <c r="L22" s="19"/>
      <c r="M22" s="20"/>
      <c r="N22" s="20"/>
      <c r="O22" s="20"/>
      <c r="Q22" s="21"/>
    </row>
    <row r="23" spans="1:18" x14ac:dyDescent="0.2">
      <c r="B23" s="17">
        <v>60</v>
      </c>
      <c r="C23" s="44">
        <v>-0.81100000000000005</v>
      </c>
      <c r="D23" s="19"/>
      <c r="E23" s="16"/>
      <c r="F23" s="19"/>
      <c r="H23" s="17"/>
      <c r="I23" s="17"/>
      <c r="J23" s="19"/>
      <c r="K23" s="16"/>
      <c r="L23" s="19"/>
      <c r="N23" s="24"/>
      <c r="O23" s="24"/>
    </row>
    <row r="24" spans="1:18" ht="15" x14ac:dyDescent="0.25">
      <c r="A24" s="149" t="s">
        <v>18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</row>
    <row r="25" spans="1:18" x14ac:dyDescent="0.2">
      <c r="B25" s="2">
        <v>0</v>
      </c>
      <c r="C25" s="3">
        <v>2.2109999999999999</v>
      </c>
      <c r="D25" s="16"/>
      <c r="E25" s="16"/>
      <c r="F25" s="16"/>
      <c r="G25" s="16"/>
      <c r="H25" s="17"/>
      <c r="I25" s="18"/>
      <c r="J25" s="19"/>
      <c r="K25" s="16"/>
      <c r="L25" s="19"/>
      <c r="M25" s="20"/>
      <c r="N25" s="20"/>
      <c r="O25" s="20"/>
      <c r="Q25" s="21"/>
    </row>
    <row r="26" spans="1:18" x14ac:dyDescent="0.2">
      <c r="B26" s="2">
        <v>5</v>
      </c>
      <c r="C26" s="3">
        <v>2.202</v>
      </c>
      <c r="D26" s="19">
        <f>(C25+C26)/2</f>
        <v>2.2065000000000001</v>
      </c>
      <c r="E26" s="16">
        <f>B26-B25</f>
        <v>5</v>
      </c>
      <c r="F26" s="19">
        <f>D26*E26</f>
        <v>11.032500000000001</v>
      </c>
      <c r="G26" s="16"/>
      <c r="H26" s="2">
        <v>0</v>
      </c>
      <c r="I26" s="2">
        <v>1.8839999999999999</v>
      </c>
      <c r="J26" s="19"/>
      <c r="K26" s="16"/>
      <c r="L26" s="19"/>
      <c r="M26" s="20"/>
      <c r="N26" s="20"/>
      <c r="O26" s="20"/>
      <c r="P26" s="22"/>
      <c r="Q26" s="21"/>
    </row>
    <row r="27" spans="1:18" x14ac:dyDescent="0.2">
      <c r="B27" s="2">
        <v>10</v>
      </c>
      <c r="C27" s="3">
        <v>2.19</v>
      </c>
      <c r="D27" s="19">
        <f t="shared" ref="D27:D40" si="8">(C26+C27)/2</f>
        <v>2.1959999999999997</v>
      </c>
      <c r="E27" s="16">
        <f t="shared" ref="E27:E40" si="9">B27-B26</f>
        <v>5</v>
      </c>
      <c r="F27" s="19">
        <f t="shared" ref="F27:F40" si="10">D27*E27</f>
        <v>10.979999999999999</v>
      </c>
      <c r="G27" s="16"/>
      <c r="H27" s="2">
        <v>5</v>
      </c>
      <c r="I27" s="2">
        <v>1.861</v>
      </c>
      <c r="J27" s="19">
        <f t="shared" ref="J27:J32" si="11">AVERAGE(I26,I27)</f>
        <v>1.8725000000000001</v>
      </c>
      <c r="K27" s="16">
        <f t="shared" ref="K27:K32" si="12">H27-H26</f>
        <v>5</v>
      </c>
      <c r="L27" s="19">
        <f t="shared" ref="L27:L40" si="13">K27*J27</f>
        <v>9.3625000000000007</v>
      </c>
      <c r="M27" s="20"/>
      <c r="N27" s="20"/>
      <c r="O27" s="20"/>
      <c r="P27" s="22"/>
      <c r="Q27" s="21"/>
    </row>
    <row r="28" spans="1:18" x14ac:dyDescent="0.2">
      <c r="B28" s="2">
        <v>12</v>
      </c>
      <c r="C28" s="3">
        <v>1.139</v>
      </c>
      <c r="D28" s="19">
        <f t="shared" si="8"/>
        <v>1.6644999999999999</v>
      </c>
      <c r="E28" s="16">
        <f t="shared" si="9"/>
        <v>2</v>
      </c>
      <c r="F28" s="19">
        <f t="shared" si="10"/>
        <v>3.3289999999999997</v>
      </c>
      <c r="G28" s="16"/>
      <c r="H28" s="2">
        <v>10</v>
      </c>
      <c r="I28" s="2">
        <v>1.8089999999999999</v>
      </c>
      <c r="J28" s="19">
        <f t="shared" si="11"/>
        <v>1.835</v>
      </c>
      <c r="K28" s="16">
        <f t="shared" si="12"/>
        <v>5</v>
      </c>
      <c r="L28" s="19">
        <f t="shared" si="13"/>
        <v>9.1750000000000007</v>
      </c>
      <c r="M28" s="20"/>
      <c r="N28" s="20"/>
      <c r="O28" s="20"/>
      <c r="P28" s="22"/>
      <c r="Q28" s="21"/>
    </row>
    <row r="29" spans="1:18" x14ac:dyDescent="0.2">
      <c r="B29" s="2">
        <v>14</v>
      </c>
      <c r="C29" s="3">
        <v>0.34</v>
      </c>
      <c r="D29" s="19">
        <f t="shared" si="8"/>
        <v>0.73950000000000005</v>
      </c>
      <c r="E29" s="16">
        <f t="shared" si="9"/>
        <v>2</v>
      </c>
      <c r="F29" s="19">
        <f t="shared" si="10"/>
        <v>1.4790000000000001</v>
      </c>
      <c r="G29" s="16"/>
      <c r="H29" s="2">
        <v>12</v>
      </c>
      <c r="I29" s="2">
        <v>1.129</v>
      </c>
      <c r="J29" s="19">
        <f t="shared" si="11"/>
        <v>1.4689999999999999</v>
      </c>
      <c r="K29" s="16">
        <f t="shared" si="12"/>
        <v>2</v>
      </c>
      <c r="L29" s="19">
        <f t="shared" si="13"/>
        <v>2.9379999999999997</v>
      </c>
      <c r="M29" s="20"/>
      <c r="N29" s="20"/>
      <c r="O29" s="20"/>
      <c r="P29" s="22"/>
      <c r="Q29" s="21"/>
    </row>
    <row r="30" spans="1:18" x14ac:dyDescent="0.2">
      <c r="B30" s="2">
        <v>16</v>
      </c>
      <c r="C30" s="3">
        <v>-0.56799999999999995</v>
      </c>
      <c r="D30" s="19">
        <f t="shared" si="8"/>
        <v>-0.11399999999999996</v>
      </c>
      <c r="E30" s="16">
        <f t="shared" si="9"/>
        <v>2</v>
      </c>
      <c r="F30" s="19">
        <f t="shared" si="10"/>
        <v>-0.22799999999999992</v>
      </c>
      <c r="G30" s="16"/>
      <c r="H30" s="2">
        <v>15</v>
      </c>
      <c r="I30" s="2">
        <v>0.308</v>
      </c>
      <c r="J30" s="19">
        <f t="shared" si="11"/>
        <v>0.71850000000000003</v>
      </c>
      <c r="K30" s="16">
        <f t="shared" si="12"/>
        <v>3</v>
      </c>
      <c r="L30" s="19">
        <f t="shared" si="13"/>
        <v>2.1555</v>
      </c>
      <c r="M30" s="20"/>
      <c r="N30" s="20"/>
      <c r="O30" s="20"/>
      <c r="P30" s="22"/>
      <c r="Q30" s="21"/>
    </row>
    <row r="31" spans="1:18" x14ac:dyDescent="0.2">
      <c r="B31" s="2">
        <v>20</v>
      </c>
      <c r="C31" s="3">
        <v>-1.39</v>
      </c>
      <c r="D31" s="19">
        <f t="shared" si="8"/>
        <v>-0.97899999999999987</v>
      </c>
      <c r="E31" s="16">
        <f t="shared" si="9"/>
        <v>4</v>
      </c>
      <c r="F31" s="19">
        <f t="shared" si="10"/>
        <v>-3.9159999999999995</v>
      </c>
      <c r="G31" s="16"/>
      <c r="H31" s="2">
        <v>20</v>
      </c>
      <c r="I31" s="2">
        <v>-0.28100000000000003</v>
      </c>
      <c r="J31" s="19">
        <f t="shared" si="11"/>
        <v>1.3499999999999984E-2</v>
      </c>
      <c r="K31" s="16">
        <f t="shared" si="12"/>
        <v>5</v>
      </c>
      <c r="L31" s="19">
        <f t="shared" si="13"/>
        <v>6.7499999999999921E-2</v>
      </c>
      <c r="M31" s="20"/>
      <c r="N31" s="20"/>
      <c r="O31" s="20"/>
      <c r="P31" s="22"/>
      <c r="Q31" s="21"/>
    </row>
    <row r="32" spans="1:18" x14ac:dyDescent="0.2">
      <c r="B32" s="2">
        <v>24</v>
      </c>
      <c r="C32" s="3">
        <v>-1.9770000000000001</v>
      </c>
      <c r="D32" s="19">
        <f t="shared" si="8"/>
        <v>-1.6835</v>
      </c>
      <c r="E32" s="16">
        <f t="shared" si="9"/>
        <v>4</v>
      </c>
      <c r="F32" s="19">
        <f t="shared" si="10"/>
        <v>-6.734</v>
      </c>
      <c r="G32" s="16"/>
      <c r="H32" s="2">
        <v>25</v>
      </c>
      <c r="I32" s="2">
        <v>-0.95099999999999996</v>
      </c>
      <c r="J32" s="19">
        <f t="shared" si="11"/>
        <v>-0.61599999999999999</v>
      </c>
      <c r="K32" s="16">
        <f t="shared" si="12"/>
        <v>5</v>
      </c>
      <c r="L32" s="19">
        <f t="shared" si="13"/>
        <v>-3.08</v>
      </c>
      <c r="M32" s="20"/>
      <c r="N32" s="20"/>
      <c r="O32" s="20"/>
      <c r="P32" s="22"/>
      <c r="Q32" s="21"/>
    </row>
    <row r="33" spans="1:18" x14ac:dyDescent="0.2">
      <c r="B33" s="2">
        <v>28</v>
      </c>
      <c r="C33" s="3">
        <v>-2.1880000000000002</v>
      </c>
      <c r="D33" s="19">
        <f t="shared" si="8"/>
        <v>-2.0825</v>
      </c>
      <c r="E33" s="16">
        <f t="shared" si="9"/>
        <v>4</v>
      </c>
      <c r="F33" s="19">
        <f t="shared" si="10"/>
        <v>-8.33</v>
      </c>
      <c r="G33" s="16"/>
      <c r="H33" s="16">
        <f>H34-(I33-I34)*2</f>
        <v>25.22</v>
      </c>
      <c r="I33" s="16">
        <v>-1.1000000000000001</v>
      </c>
      <c r="J33" s="19">
        <f>AVERAGE(I32,I33)</f>
        <v>-1.0255000000000001</v>
      </c>
      <c r="K33" s="16">
        <f>H33-H32</f>
        <v>0.21999999999999886</v>
      </c>
      <c r="L33" s="19">
        <f t="shared" si="13"/>
        <v>-0.22560999999999884</v>
      </c>
      <c r="M33" s="24"/>
      <c r="N33" s="24"/>
      <c r="O33" s="24"/>
      <c r="P33" s="22"/>
      <c r="Q33" s="21"/>
    </row>
    <row r="34" spans="1:18" x14ac:dyDescent="0.2">
      <c r="B34" s="2">
        <v>32</v>
      </c>
      <c r="C34" s="3">
        <v>-1.9710000000000001</v>
      </c>
      <c r="D34" s="19">
        <f t="shared" si="8"/>
        <v>-2.0795000000000003</v>
      </c>
      <c r="E34" s="16">
        <f t="shared" si="9"/>
        <v>4</v>
      </c>
      <c r="F34" s="19">
        <f t="shared" si="10"/>
        <v>-8.3180000000000014</v>
      </c>
      <c r="G34" s="16"/>
      <c r="H34" s="21">
        <f>H35-9</f>
        <v>29</v>
      </c>
      <c r="I34" s="21">
        <f>I35</f>
        <v>-2.99</v>
      </c>
      <c r="J34" s="19">
        <f t="shared" ref="J34:J40" si="14">AVERAGE(I33,I34)</f>
        <v>-2.0449999999999999</v>
      </c>
      <c r="K34" s="16">
        <f t="shared" ref="K34:K40" si="15">H34-H33</f>
        <v>3.7800000000000011</v>
      </c>
      <c r="L34" s="19">
        <f t="shared" si="13"/>
        <v>-7.730100000000002</v>
      </c>
      <c r="M34" s="20"/>
      <c r="N34" s="20"/>
      <c r="O34" s="20"/>
      <c r="P34" s="22"/>
      <c r="Q34" s="21"/>
    </row>
    <row r="35" spans="1:18" x14ac:dyDescent="0.2">
      <c r="B35" s="2">
        <v>36</v>
      </c>
      <c r="C35" s="3">
        <v>-1.389</v>
      </c>
      <c r="D35" s="19">
        <f t="shared" si="8"/>
        <v>-1.6800000000000002</v>
      </c>
      <c r="E35" s="16">
        <f t="shared" si="9"/>
        <v>4</v>
      </c>
      <c r="F35" s="19">
        <f t="shared" si="10"/>
        <v>-6.7200000000000006</v>
      </c>
      <c r="G35" s="1"/>
      <c r="H35" s="21">
        <v>38</v>
      </c>
      <c r="I35" s="21">
        <v>-2.99</v>
      </c>
      <c r="J35" s="19">
        <f t="shared" si="14"/>
        <v>-2.99</v>
      </c>
      <c r="K35" s="16">
        <f t="shared" si="15"/>
        <v>9</v>
      </c>
      <c r="L35" s="19">
        <f t="shared" si="13"/>
        <v>-26.910000000000004</v>
      </c>
      <c r="M35" s="24"/>
      <c r="N35" s="24"/>
      <c r="O35" s="24"/>
      <c r="P35" s="22"/>
      <c r="Q35" s="21"/>
    </row>
    <row r="36" spans="1:18" x14ac:dyDescent="0.2">
      <c r="B36" s="2">
        <v>40</v>
      </c>
      <c r="C36" s="3">
        <v>-0.56799999999999995</v>
      </c>
      <c r="D36" s="19">
        <f t="shared" si="8"/>
        <v>-0.97849999999999993</v>
      </c>
      <c r="E36" s="16">
        <f t="shared" si="9"/>
        <v>4</v>
      </c>
      <c r="F36" s="19">
        <f t="shared" si="10"/>
        <v>-3.9139999999999997</v>
      </c>
      <c r="G36" s="1"/>
      <c r="H36" s="16">
        <f>H35+9</f>
        <v>47</v>
      </c>
      <c r="I36" s="16">
        <f>I35</f>
        <v>-2.99</v>
      </c>
      <c r="J36" s="19">
        <f t="shared" si="14"/>
        <v>-2.99</v>
      </c>
      <c r="K36" s="16">
        <f t="shared" si="15"/>
        <v>9</v>
      </c>
      <c r="L36" s="19">
        <f t="shared" si="13"/>
        <v>-26.910000000000004</v>
      </c>
      <c r="M36" s="24"/>
      <c r="N36" s="24"/>
      <c r="O36" s="24"/>
      <c r="P36" s="22"/>
      <c r="Q36" s="21"/>
    </row>
    <row r="37" spans="1:18" x14ac:dyDescent="0.2">
      <c r="B37" s="2">
        <v>42</v>
      </c>
      <c r="C37" s="3">
        <v>0.23799999999999999</v>
      </c>
      <c r="D37" s="19">
        <f t="shared" si="8"/>
        <v>-0.16499999999999998</v>
      </c>
      <c r="E37" s="16">
        <f t="shared" si="9"/>
        <v>2</v>
      </c>
      <c r="F37" s="19">
        <f t="shared" si="10"/>
        <v>-0.32999999999999996</v>
      </c>
      <c r="G37" s="1"/>
      <c r="H37" s="16">
        <f>H36+(I37-I36)*2</f>
        <v>51.38</v>
      </c>
      <c r="I37" s="16">
        <v>-0.8</v>
      </c>
      <c r="J37" s="19">
        <f t="shared" si="14"/>
        <v>-1.895</v>
      </c>
      <c r="K37" s="16">
        <f t="shared" si="15"/>
        <v>4.3800000000000026</v>
      </c>
      <c r="L37" s="19">
        <f t="shared" si="13"/>
        <v>-8.3001000000000058</v>
      </c>
      <c r="M37" s="20"/>
      <c r="N37" s="20"/>
      <c r="O37" s="20"/>
      <c r="Q37" s="21"/>
    </row>
    <row r="38" spans="1:18" x14ac:dyDescent="0.2">
      <c r="B38" s="2">
        <v>44</v>
      </c>
      <c r="C38" s="3">
        <v>1.238</v>
      </c>
      <c r="D38" s="19">
        <f t="shared" si="8"/>
        <v>0.73799999999999999</v>
      </c>
      <c r="E38" s="16">
        <f t="shared" si="9"/>
        <v>2</v>
      </c>
      <c r="F38" s="19">
        <f t="shared" si="10"/>
        <v>1.476</v>
      </c>
      <c r="G38" s="1"/>
      <c r="H38" s="2">
        <v>55</v>
      </c>
      <c r="I38" s="28">
        <v>-0.29099999999999998</v>
      </c>
      <c r="J38" s="19">
        <f t="shared" si="14"/>
        <v>-0.54549999999999998</v>
      </c>
      <c r="K38" s="16">
        <f t="shared" si="15"/>
        <v>3.6199999999999974</v>
      </c>
      <c r="L38" s="19">
        <f t="shared" si="13"/>
        <v>-1.9747099999999986</v>
      </c>
      <c r="M38" s="20"/>
      <c r="N38" s="20"/>
      <c r="O38" s="20"/>
      <c r="Q38" s="21"/>
    </row>
    <row r="39" spans="1:18" x14ac:dyDescent="0.2">
      <c r="B39" s="2">
        <v>46</v>
      </c>
      <c r="C39" s="3">
        <v>3.1110000000000002</v>
      </c>
      <c r="D39" s="19">
        <f t="shared" si="8"/>
        <v>2.1745000000000001</v>
      </c>
      <c r="E39" s="16">
        <f t="shared" si="9"/>
        <v>2</v>
      </c>
      <c r="F39" s="19">
        <f t="shared" si="10"/>
        <v>4.3490000000000002</v>
      </c>
      <c r="G39" s="1"/>
      <c r="H39" s="17">
        <v>58</v>
      </c>
      <c r="I39" s="17">
        <v>-9.1999999999999998E-2</v>
      </c>
      <c r="J39" s="19">
        <f t="shared" si="14"/>
        <v>-0.1915</v>
      </c>
      <c r="K39" s="16">
        <f t="shared" si="15"/>
        <v>3</v>
      </c>
      <c r="L39" s="19">
        <f t="shared" si="13"/>
        <v>-0.57450000000000001</v>
      </c>
      <c r="M39" s="20"/>
      <c r="N39" s="20"/>
      <c r="O39" s="20"/>
      <c r="Q39" s="21"/>
    </row>
    <row r="40" spans="1:18" x14ac:dyDescent="0.2">
      <c r="B40" s="17">
        <v>50</v>
      </c>
      <c r="C40" s="44">
        <v>3.1230000000000002</v>
      </c>
      <c r="D40" s="19">
        <f t="shared" si="8"/>
        <v>3.117</v>
      </c>
      <c r="E40" s="16">
        <f t="shared" si="9"/>
        <v>4</v>
      </c>
      <c r="F40" s="19">
        <f t="shared" si="10"/>
        <v>12.468</v>
      </c>
      <c r="H40" s="17">
        <v>60</v>
      </c>
      <c r="I40" s="17">
        <v>0.70099999999999996</v>
      </c>
      <c r="J40" s="19">
        <f t="shared" si="14"/>
        <v>0.30449999999999999</v>
      </c>
      <c r="K40" s="16">
        <f t="shared" si="15"/>
        <v>2</v>
      </c>
      <c r="L40" s="19">
        <f t="shared" si="13"/>
        <v>0.60899999999999999</v>
      </c>
      <c r="M40" s="20"/>
      <c r="N40" s="20"/>
      <c r="O40" s="20"/>
      <c r="Q40" s="21"/>
    </row>
    <row r="41" spans="1:18" x14ac:dyDescent="0.2">
      <c r="B41" s="17">
        <v>55</v>
      </c>
      <c r="C41" s="44">
        <v>3.1339999999999999</v>
      </c>
      <c r="D41" s="19"/>
      <c r="E41" s="16"/>
      <c r="F41" s="19"/>
      <c r="H41" s="17"/>
      <c r="I41" s="17"/>
      <c r="J41" s="19"/>
      <c r="K41" s="16"/>
      <c r="L41" s="19"/>
      <c r="M41" s="20"/>
      <c r="N41" s="20"/>
      <c r="O41" s="20"/>
      <c r="Q41" s="21"/>
    </row>
    <row r="42" spans="1:18" x14ac:dyDescent="0.2">
      <c r="B42" s="17"/>
      <c r="C42" s="44"/>
      <c r="D42" s="19"/>
      <c r="E42" s="16"/>
      <c r="F42" s="19"/>
      <c r="H42" s="17"/>
      <c r="I42" s="17"/>
      <c r="J42" s="19"/>
      <c r="K42" s="16"/>
      <c r="L42" s="19"/>
      <c r="M42" s="20"/>
      <c r="N42" s="20"/>
      <c r="O42" s="20"/>
      <c r="Q42" s="21"/>
    </row>
    <row r="43" spans="1:18" ht="15" x14ac:dyDescent="0.25">
      <c r="A43" s="149" t="s">
        <v>19</v>
      </c>
      <c r="B43" s="150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</row>
    <row r="44" spans="1:18" ht="15" x14ac:dyDescent="0.2">
      <c r="B44" s="13"/>
      <c r="C44" s="30"/>
      <c r="D44" s="13"/>
      <c r="E44" s="1" t="s">
        <v>7</v>
      </c>
      <c r="F44" s="1"/>
      <c r="G44" s="151">
        <v>0.2</v>
      </c>
      <c r="H44" s="151"/>
      <c r="I44" s="13"/>
      <c r="J44" s="13"/>
      <c r="K44" s="13"/>
      <c r="L44" s="13"/>
      <c r="M44" s="14"/>
      <c r="N44" s="14"/>
      <c r="O44" s="31"/>
    </row>
    <row r="45" spans="1:18" x14ac:dyDescent="0.2">
      <c r="B45" s="149"/>
      <c r="C45" s="149"/>
      <c r="D45" s="149"/>
      <c r="E45" s="149"/>
      <c r="F45" s="149"/>
      <c r="G45" s="5" t="s">
        <v>5</v>
      </c>
      <c r="H45" s="149" t="s">
        <v>9</v>
      </c>
      <c r="I45" s="149"/>
      <c r="J45" s="149"/>
      <c r="K45" s="149"/>
      <c r="L45" s="149"/>
      <c r="M45" s="15"/>
      <c r="N45" s="15"/>
      <c r="O45" s="15"/>
    </row>
    <row r="46" spans="1:18" x14ac:dyDescent="0.2">
      <c r="B46" s="2">
        <v>0</v>
      </c>
      <c r="C46" s="3">
        <v>2.532</v>
      </c>
      <c r="D46" s="16"/>
      <c r="E46" s="16"/>
      <c r="F46" s="16"/>
      <c r="G46" s="16"/>
      <c r="H46" s="17"/>
      <c r="I46" s="18"/>
      <c r="J46" s="19"/>
      <c r="K46" s="16"/>
      <c r="L46" s="19"/>
      <c r="M46" s="20"/>
      <c r="N46" s="20"/>
      <c r="O46" s="20"/>
      <c r="Q46" s="21"/>
    </row>
    <row r="47" spans="1:18" x14ac:dyDescent="0.2">
      <c r="B47" s="2">
        <v>5</v>
      </c>
      <c r="C47" s="3">
        <v>2.5230000000000001</v>
      </c>
      <c r="D47" s="19">
        <f>(C46+C47)/2</f>
        <v>2.5274999999999999</v>
      </c>
      <c r="E47" s="16">
        <f>B47-B46</f>
        <v>5</v>
      </c>
      <c r="F47" s="19">
        <f>D47*E47</f>
        <v>12.637499999999999</v>
      </c>
      <c r="G47" s="16"/>
      <c r="H47" s="2"/>
      <c r="I47" s="2"/>
      <c r="J47" s="19"/>
      <c r="K47" s="16"/>
      <c r="L47" s="19"/>
      <c r="M47" s="20"/>
      <c r="N47" s="20"/>
      <c r="O47" s="20"/>
      <c r="P47" s="22"/>
      <c r="Q47" s="21"/>
    </row>
    <row r="48" spans="1:18" x14ac:dyDescent="0.2">
      <c r="B48" s="2">
        <v>10</v>
      </c>
      <c r="C48" s="3">
        <v>2.508</v>
      </c>
      <c r="D48" s="19">
        <f t="shared" ref="D48:D58" si="16">(C47+C48)/2</f>
        <v>2.5155000000000003</v>
      </c>
      <c r="E48" s="16">
        <f t="shared" ref="E48:E58" si="17">B48-B47</f>
        <v>5</v>
      </c>
      <c r="F48" s="19">
        <f t="shared" ref="F48:F58" si="18">D48*E48</f>
        <v>12.577500000000001</v>
      </c>
      <c r="G48" s="16"/>
      <c r="H48" s="2"/>
      <c r="I48" s="2"/>
      <c r="J48" s="19"/>
      <c r="K48" s="16"/>
      <c r="L48" s="19"/>
      <c r="M48" s="20"/>
      <c r="N48" s="20"/>
      <c r="O48" s="20"/>
      <c r="P48" s="22"/>
      <c r="Q48" s="21"/>
    </row>
    <row r="49" spans="2:17" x14ac:dyDescent="0.2">
      <c r="B49" s="2">
        <v>12</v>
      </c>
      <c r="C49" s="3">
        <v>1.333</v>
      </c>
      <c r="D49" s="19">
        <f t="shared" si="16"/>
        <v>1.9205000000000001</v>
      </c>
      <c r="E49" s="16">
        <f t="shared" si="17"/>
        <v>2</v>
      </c>
      <c r="F49" s="19">
        <f t="shared" si="18"/>
        <v>3.8410000000000002</v>
      </c>
      <c r="G49" s="16"/>
      <c r="H49" s="2"/>
      <c r="I49" s="2"/>
      <c r="J49" s="19"/>
      <c r="K49" s="16"/>
      <c r="L49" s="19"/>
      <c r="M49" s="20"/>
      <c r="N49" s="20"/>
      <c r="O49" s="20"/>
      <c r="P49" s="22"/>
      <c r="Q49" s="21"/>
    </row>
    <row r="50" spans="2:17" x14ac:dyDescent="0.2">
      <c r="B50" s="2">
        <v>14</v>
      </c>
      <c r="C50" s="3">
        <v>0.434</v>
      </c>
      <c r="D50" s="19">
        <f t="shared" si="16"/>
        <v>0.88349999999999995</v>
      </c>
      <c r="E50" s="16">
        <f t="shared" si="17"/>
        <v>2</v>
      </c>
      <c r="F50" s="19">
        <f t="shared" si="18"/>
        <v>1.7669999999999999</v>
      </c>
      <c r="G50" s="16"/>
      <c r="H50" s="2"/>
      <c r="I50" s="2"/>
      <c r="J50" s="19"/>
      <c r="K50" s="16"/>
      <c r="L50" s="19"/>
      <c r="M50" s="20"/>
      <c r="N50" s="20"/>
      <c r="O50" s="20"/>
      <c r="P50" s="22"/>
      <c r="Q50" s="21"/>
    </row>
    <row r="51" spans="2:17" x14ac:dyDescent="0.2">
      <c r="B51" s="2">
        <v>16</v>
      </c>
      <c r="C51" s="3">
        <v>-0.48899999999999999</v>
      </c>
      <c r="D51" s="19">
        <f t="shared" si="16"/>
        <v>-2.7499999999999997E-2</v>
      </c>
      <c r="E51" s="16">
        <f t="shared" si="17"/>
        <v>2</v>
      </c>
      <c r="F51" s="19">
        <f t="shared" si="18"/>
        <v>-5.4999999999999993E-2</v>
      </c>
      <c r="G51" s="16"/>
      <c r="H51" s="2"/>
      <c r="I51" s="2"/>
      <c r="J51" s="19"/>
      <c r="K51" s="16"/>
      <c r="L51" s="19"/>
      <c r="M51" s="20"/>
      <c r="N51" s="20"/>
      <c r="O51" s="20"/>
      <c r="P51" s="22"/>
      <c r="Q51" s="21"/>
    </row>
    <row r="52" spans="2:17" x14ac:dyDescent="0.2">
      <c r="B52" s="2">
        <v>20</v>
      </c>
      <c r="C52" s="3">
        <v>-1.179</v>
      </c>
      <c r="D52" s="19">
        <f t="shared" si="16"/>
        <v>-0.83400000000000007</v>
      </c>
      <c r="E52" s="16">
        <f t="shared" si="17"/>
        <v>4</v>
      </c>
      <c r="F52" s="19">
        <f t="shared" si="18"/>
        <v>-3.3360000000000003</v>
      </c>
      <c r="G52" s="16"/>
      <c r="H52" s="2">
        <v>0</v>
      </c>
      <c r="I52" s="2">
        <v>1.925</v>
      </c>
      <c r="J52" s="19"/>
      <c r="K52" s="16"/>
      <c r="L52" s="19"/>
      <c r="M52" s="20"/>
      <c r="N52" s="20"/>
      <c r="O52" s="20"/>
      <c r="P52" s="22"/>
      <c r="Q52" s="21"/>
    </row>
    <row r="53" spans="2:17" x14ac:dyDescent="0.2">
      <c r="B53" s="2">
        <v>24</v>
      </c>
      <c r="C53" s="3">
        <v>-1.7609999999999999</v>
      </c>
      <c r="D53" s="19">
        <f t="shared" si="16"/>
        <v>-1.47</v>
      </c>
      <c r="E53" s="16">
        <f t="shared" si="17"/>
        <v>4</v>
      </c>
      <c r="F53" s="19">
        <f t="shared" si="18"/>
        <v>-5.88</v>
      </c>
      <c r="G53" s="16"/>
      <c r="H53" s="2">
        <v>5</v>
      </c>
      <c r="I53" s="2">
        <v>1.9119999999999999</v>
      </c>
      <c r="J53" s="19">
        <f t="shared" ref="J53" si="19">AVERAGE(I52,I53)</f>
        <v>1.9184999999999999</v>
      </c>
      <c r="K53" s="16">
        <f t="shared" ref="K53" si="20">H53-H52</f>
        <v>5</v>
      </c>
      <c r="L53" s="19">
        <f t="shared" ref="L53:L60" si="21">K53*J53</f>
        <v>9.5924999999999994</v>
      </c>
      <c r="M53" s="20"/>
      <c r="N53" s="20"/>
      <c r="O53" s="20"/>
      <c r="P53" s="22"/>
      <c r="Q53" s="21"/>
    </row>
    <row r="54" spans="2:17" x14ac:dyDescent="0.2">
      <c r="B54" s="2">
        <v>28</v>
      </c>
      <c r="C54" s="3">
        <v>-1.966</v>
      </c>
      <c r="D54" s="19">
        <f t="shared" si="16"/>
        <v>-1.8634999999999999</v>
      </c>
      <c r="E54" s="16">
        <f t="shared" si="17"/>
        <v>4</v>
      </c>
      <c r="F54" s="19">
        <f t="shared" si="18"/>
        <v>-7.4539999999999997</v>
      </c>
      <c r="G54" s="16"/>
      <c r="H54" s="16">
        <f>H55-(I54-I55)*2</f>
        <v>6.2200000000000006</v>
      </c>
      <c r="I54" s="16">
        <v>1.91</v>
      </c>
      <c r="J54" s="19">
        <f>AVERAGE(I53,I54)</f>
        <v>1.911</v>
      </c>
      <c r="K54" s="16">
        <f>H54-H53</f>
        <v>1.2200000000000006</v>
      </c>
      <c r="L54" s="19">
        <f t="shared" si="21"/>
        <v>2.3314200000000014</v>
      </c>
      <c r="M54" s="24"/>
      <c r="N54" s="24"/>
      <c r="O54" s="24"/>
      <c r="P54" s="22"/>
      <c r="Q54" s="21"/>
    </row>
    <row r="55" spans="2:17" x14ac:dyDescent="0.2">
      <c r="B55" s="2">
        <v>32</v>
      </c>
      <c r="C55" s="3">
        <v>-1.7490000000000001</v>
      </c>
      <c r="D55" s="19">
        <f t="shared" si="16"/>
        <v>-1.8574999999999999</v>
      </c>
      <c r="E55" s="16">
        <f t="shared" si="17"/>
        <v>4</v>
      </c>
      <c r="F55" s="19">
        <f t="shared" si="18"/>
        <v>-7.43</v>
      </c>
      <c r="G55" s="16"/>
      <c r="H55" s="21">
        <f>H56-9</f>
        <v>16</v>
      </c>
      <c r="I55" s="21">
        <f>I56</f>
        <v>-2.98</v>
      </c>
      <c r="J55" s="19">
        <f t="shared" ref="J55:J60" si="22">AVERAGE(I54,I55)</f>
        <v>-0.53500000000000003</v>
      </c>
      <c r="K55" s="16">
        <f t="shared" ref="K55:K60" si="23">H55-H54</f>
        <v>9.7799999999999994</v>
      </c>
      <c r="L55" s="19">
        <f t="shared" si="21"/>
        <v>-5.2323000000000004</v>
      </c>
      <c r="M55" s="20"/>
      <c r="N55" s="20"/>
      <c r="O55" s="20"/>
      <c r="P55" s="22"/>
      <c r="Q55" s="21"/>
    </row>
    <row r="56" spans="2:17" x14ac:dyDescent="0.2">
      <c r="B56" s="2">
        <v>36</v>
      </c>
      <c r="C56" s="3">
        <v>-1.157</v>
      </c>
      <c r="D56" s="19">
        <f t="shared" si="16"/>
        <v>-1.4530000000000001</v>
      </c>
      <c r="E56" s="16">
        <f t="shared" si="17"/>
        <v>4</v>
      </c>
      <c r="F56" s="19">
        <f t="shared" si="18"/>
        <v>-5.8120000000000003</v>
      </c>
      <c r="G56" s="1"/>
      <c r="H56" s="21">
        <v>25</v>
      </c>
      <c r="I56" s="21">
        <v>-2.98</v>
      </c>
      <c r="J56" s="19">
        <f t="shared" si="22"/>
        <v>-2.98</v>
      </c>
      <c r="K56" s="16">
        <f t="shared" si="23"/>
        <v>9</v>
      </c>
      <c r="L56" s="19">
        <f t="shared" si="21"/>
        <v>-26.82</v>
      </c>
      <c r="M56" s="24"/>
      <c r="N56" s="24"/>
      <c r="O56" s="24"/>
      <c r="P56" s="22"/>
      <c r="Q56" s="21"/>
    </row>
    <row r="57" spans="2:17" x14ac:dyDescent="0.2">
      <c r="B57" s="2">
        <v>40</v>
      </c>
      <c r="C57" s="3">
        <v>-0.48199999999999998</v>
      </c>
      <c r="D57" s="19">
        <f t="shared" si="16"/>
        <v>-0.81950000000000001</v>
      </c>
      <c r="E57" s="16">
        <f t="shared" si="17"/>
        <v>4</v>
      </c>
      <c r="F57" s="19">
        <f t="shared" si="18"/>
        <v>-3.278</v>
      </c>
      <c r="G57" s="1"/>
      <c r="H57" s="16">
        <f>H56+9</f>
        <v>34</v>
      </c>
      <c r="I57" s="16">
        <f>I56</f>
        <v>-2.98</v>
      </c>
      <c r="J57" s="19">
        <f t="shared" si="22"/>
        <v>-2.98</v>
      </c>
      <c r="K57" s="16">
        <f t="shared" si="23"/>
        <v>9</v>
      </c>
      <c r="L57" s="19">
        <f t="shared" si="21"/>
        <v>-26.82</v>
      </c>
      <c r="M57" s="24"/>
      <c r="N57" s="24"/>
      <c r="O57" s="24"/>
      <c r="P57" s="22"/>
      <c r="Q57" s="21"/>
    </row>
    <row r="58" spans="2:17" x14ac:dyDescent="0.2">
      <c r="B58" s="2">
        <v>42</v>
      </c>
      <c r="C58" s="3">
        <v>0.39100000000000001</v>
      </c>
      <c r="D58" s="19">
        <f t="shared" si="16"/>
        <v>-4.5499999999999985E-2</v>
      </c>
      <c r="E58" s="16">
        <f t="shared" si="17"/>
        <v>2</v>
      </c>
      <c r="F58" s="19">
        <f t="shared" si="18"/>
        <v>-9.099999999999997E-2</v>
      </c>
      <c r="G58" s="1"/>
      <c r="H58" s="16">
        <f>H57+(I58-I57)*2</f>
        <v>44.06</v>
      </c>
      <c r="I58" s="16">
        <v>2.0499999999999998</v>
      </c>
      <c r="J58" s="19">
        <f t="shared" si="22"/>
        <v>-0.46500000000000008</v>
      </c>
      <c r="K58" s="16">
        <f t="shared" si="23"/>
        <v>10.060000000000002</v>
      </c>
      <c r="L58" s="19">
        <f t="shared" si="21"/>
        <v>-4.6779000000000019</v>
      </c>
      <c r="M58" s="20"/>
      <c r="N58" s="20"/>
      <c r="O58" s="20"/>
      <c r="Q58" s="21"/>
    </row>
    <row r="59" spans="2:17" x14ac:dyDescent="0.2">
      <c r="B59" s="2">
        <v>44</v>
      </c>
      <c r="C59" s="3">
        <v>1.2889999999999999</v>
      </c>
      <c r="D59" s="19"/>
      <c r="E59" s="16"/>
      <c r="F59" s="19"/>
      <c r="G59" s="1"/>
      <c r="H59" s="2">
        <v>45</v>
      </c>
      <c r="I59" s="28">
        <v>2.0379999999999998</v>
      </c>
      <c r="J59" s="19">
        <f t="shared" si="22"/>
        <v>2.0439999999999996</v>
      </c>
      <c r="K59" s="16">
        <f t="shared" si="23"/>
        <v>0.93999999999999773</v>
      </c>
      <c r="L59" s="19">
        <f t="shared" si="21"/>
        <v>1.9213599999999951</v>
      </c>
      <c r="M59" s="20"/>
      <c r="N59" s="20"/>
      <c r="O59" s="20"/>
      <c r="Q59" s="21"/>
    </row>
    <row r="60" spans="2:17" x14ac:dyDescent="0.2">
      <c r="B60" s="2">
        <v>46</v>
      </c>
      <c r="C60" s="3">
        <v>3.2909999999999999</v>
      </c>
      <c r="D60" s="19"/>
      <c r="E60" s="16"/>
      <c r="F60" s="19"/>
      <c r="G60" s="1"/>
      <c r="H60" s="17">
        <v>50</v>
      </c>
      <c r="I60" s="17">
        <v>2.0249999999999999</v>
      </c>
      <c r="J60" s="19">
        <f t="shared" si="22"/>
        <v>2.0314999999999999</v>
      </c>
      <c r="K60" s="16">
        <f t="shared" si="23"/>
        <v>5</v>
      </c>
      <c r="L60" s="19">
        <f t="shared" si="21"/>
        <v>10.157499999999999</v>
      </c>
      <c r="M60" s="20"/>
      <c r="N60" s="20"/>
      <c r="O60" s="20"/>
      <c r="Q60" s="21"/>
    </row>
    <row r="61" spans="2:17" x14ac:dyDescent="0.2">
      <c r="B61" s="17">
        <v>50</v>
      </c>
      <c r="C61" s="44">
        <v>3.3</v>
      </c>
      <c r="D61" s="19"/>
      <c r="E61" s="16"/>
      <c r="F61" s="19"/>
      <c r="H61" s="17"/>
      <c r="I61" s="17"/>
      <c r="J61" s="19"/>
      <c r="K61" s="16"/>
      <c r="L61" s="19"/>
      <c r="M61" s="20"/>
      <c r="N61" s="20"/>
      <c r="O61" s="20"/>
      <c r="Q61" s="21"/>
    </row>
    <row r="62" spans="2:17" x14ac:dyDescent="0.2">
      <c r="B62" s="17"/>
      <c r="C62" s="44"/>
      <c r="D62" s="19"/>
      <c r="E62" s="16"/>
      <c r="F62" s="19"/>
      <c r="H62" s="17"/>
      <c r="I62" s="17"/>
      <c r="J62" s="19"/>
      <c r="K62" s="16"/>
      <c r="L62" s="19"/>
      <c r="N62" s="14"/>
      <c r="O62" s="14"/>
    </row>
  </sheetData>
  <mergeCells count="9">
    <mergeCell ref="A1:S1"/>
    <mergeCell ref="A3:P3"/>
    <mergeCell ref="A24:R24"/>
    <mergeCell ref="G44:H44"/>
    <mergeCell ref="B45:F45"/>
    <mergeCell ref="H45:L45"/>
    <mergeCell ref="A43:R43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3498"/>
  <sheetViews>
    <sheetView tabSelected="1" topLeftCell="A648" zoomScaleNormal="100" workbookViewId="0">
      <selection activeCell="C655" sqref="C655"/>
    </sheetView>
  </sheetViews>
  <sheetFormatPr defaultRowHeight="12.75" x14ac:dyDescent="0.2"/>
  <cols>
    <col min="1" max="1" width="9.140625" style="5"/>
    <col min="2" max="2" width="8.140625" style="22" customWidth="1"/>
    <col min="3" max="4" width="8.5703125" style="46" customWidth="1"/>
    <col min="5" max="7" width="8.140625" style="5" customWidth="1"/>
    <col min="8" max="8" width="7.5703125" style="5" customWidth="1"/>
    <col min="9" max="9" width="7.42578125" style="5" customWidth="1"/>
    <col min="10" max="10" width="7.42578125" style="25" customWidth="1"/>
    <col min="11" max="12" width="7.42578125" style="5" customWidth="1"/>
    <col min="13" max="13" width="9.42578125" style="5" customWidth="1"/>
    <col min="14" max="16" width="10.140625" style="5" customWidth="1"/>
    <col min="17" max="17" width="8.7109375" style="5" customWidth="1"/>
    <col min="18" max="18" width="9.140625" style="5"/>
    <col min="19" max="19" width="32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58" t="s">
        <v>20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51">
        <v>0</v>
      </c>
      <c r="E3" s="151"/>
      <c r="J3" s="13"/>
      <c r="K3" s="13"/>
      <c r="L3" s="13"/>
      <c r="M3" s="13"/>
      <c r="N3" s="14"/>
      <c r="O3" s="14"/>
      <c r="P3" s="14"/>
    </row>
    <row r="4" spans="1:22" x14ac:dyDescent="0.2">
      <c r="B4" s="149" t="s">
        <v>8</v>
      </c>
      <c r="C4" s="149"/>
      <c r="D4" s="149"/>
      <c r="E4" s="149"/>
      <c r="F4" s="149"/>
      <c r="G4" s="149"/>
      <c r="I4" s="149" t="s">
        <v>9</v>
      </c>
      <c r="J4" s="149"/>
      <c r="K4" s="149"/>
      <c r="L4" s="149"/>
      <c r="M4" s="149"/>
      <c r="N4" s="15"/>
      <c r="O4" s="15"/>
      <c r="P4" s="15"/>
    </row>
    <row r="5" spans="1:22" x14ac:dyDescent="0.2">
      <c r="B5" s="2">
        <v>0</v>
      </c>
      <c r="C5" s="3">
        <v>2.2679999999999998</v>
      </c>
      <c r="D5" s="3"/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5</v>
      </c>
      <c r="C6" s="3">
        <v>2.2589999999999999</v>
      </c>
      <c r="D6" s="3"/>
      <c r="E6" s="19">
        <f>(C5+C6)/2</f>
        <v>2.2634999999999996</v>
      </c>
      <c r="F6" s="16">
        <f t="shared" ref="F6:F18" si="0">B6-B5</f>
        <v>5</v>
      </c>
      <c r="G6" s="19">
        <f>E6*F6</f>
        <v>11.317499999999999</v>
      </c>
      <c r="H6" s="16"/>
      <c r="I6" s="2">
        <v>0</v>
      </c>
      <c r="J6" s="3">
        <v>2.2679999999999998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2.2480000000000002</v>
      </c>
      <c r="D7" s="3" t="s">
        <v>21</v>
      </c>
      <c r="E7" s="19">
        <f t="shared" ref="E7:E18" si="1">(C6+C7)/2</f>
        <v>2.2534999999999998</v>
      </c>
      <c r="F7" s="16">
        <f t="shared" si="0"/>
        <v>5</v>
      </c>
      <c r="G7" s="19">
        <f t="shared" ref="G7:G18" si="2">E7*F7</f>
        <v>11.267499999999998</v>
      </c>
      <c r="H7" s="16"/>
      <c r="I7" s="2">
        <v>5</v>
      </c>
      <c r="J7" s="3">
        <v>2.2589999999999999</v>
      </c>
      <c r="K7" s="19">
        <f t="shared" ref="K7:K9" si="3">AVERAGE(J6,J7)</f>
        <v>2.2634999999999996</v>
      </c>
      <c r="L7" s="16">
        <f t="shared" ref="L7:L9" si="4">I7-I6</f>
        <v>5</v>
      </c>
      <c r="M7" s="19">
        <f t="shared" ref="M7:M9" si="5">L7*K7</f>
        <v>11.317499999999999</v>
      </c>
      <c r="N7" s="20"/>
      <c r="O7" s="20"/>
      <c r="P7" s="20"/>
      <c r="Q7" s="22"/>
      <c r="R7" s="21"/>
    </row>
    <row r="8" spans="1:22" x14ac:dyDescent="0.2">
      <c r="B8" s="2">
        <v>11</v>
      </c>
      <c r="C8" s="3">
        <v>1.069</v>
      </c>
      <c r="D8" s="3"/>
      <c r="E8" s="19">
        <f t="shared" si="1"/>
        <v>1.6585000000000001</v>
      </c>
      <c r="F8" s="16">
        <f t="shared" si="0"/>
        <v>1</v>
      </c>
      <c r="G8" s="19">
        <f t="shared" si="2"/>
        <v>1.6585000000000001</v>
      </c>
      <c r="H8" s="16"/>
      <c r="I8" s="2">
        <v>8.75</v>
      </c>
      <c r="J8" s="3">
        <v>2.2480000000000002</v>
      </c>
      <c r="K8" s="19">
        <f t="shared" si="3"/>
        <v>2.2534999999999998</v>
      </c>
      <c r="L8" s="16">
        <f t="shared" si="4"/>
        <v>3.75</v>
      </c>
      <c r="M8" s="19">
        <f t="shared" si="5"/>
        <v>8.4506249999999987</v>
      </c>
      <c r="N8" s="20"/>
      <c r="O8" s="20"/>
      <c r="P8" s="20"/>
      <c r="Q8" s="22"/>
      <c r="R8" s="21"/>
    </row>
    <row r="9" spans="1:22" x14ac:dyDescent="0.2">
      <c r="B9" s="2">
        <v>12</v>
      </c>
      <c r="C9" s="3">
        <v>0.19400000000000001</v>
      </c>
      <c r="D9" s="3"/>
      <c r="E9" s="19">
        <f t="shared" si="1"/>
        <v>0.63149999999999995</v>
      </c>
      <c r="F9" s="16">
        <f t="shared" si="0"/>
        <v>1</v>
      </c>
      <c r="G9" s="19">
        <f t="shared" si="2"/>
        <v>0.63149999999999995</v>
      </c>
      <c r="H9" s="16"/>
      <c r="I9" s="74">
        <f>I8+(J8-J9)*1.5</f>
        <v>13.622</v>
      </c>
      <c r="J9" s="75">
        <v>-1</v>
      </c>
      <c r="K9" s="19">
        <f t="shared" si="3"/>
        <v>0.62400000000000011</v>
      </c>
      <c r="L9" s="16">
        <f t="shared" si="4"/>
        <v>4.8719999999999999</v>
      </c>
      <c r="M9" s="19">
        <f t="shared" si="5"/>
        <v>3.0401280000000006</v>
      </c>
      <c r="N9" s="20"/>
      <c r="O9" s="20"/>
      <c r="P9" s="20"/>
      <c r="Q9" s="22"/>
      <c r="R9" s="21"/>
    </row>
    <row r="10" spans="1:22" x14ac:dyDescent="0.2">
      <c r="B10" s="2">
        <v>13</v>
      </c>
      <c r="C10" s="3">
        <v>-0.40500000000000003</v>
      </c>
      <c r="D10" s="3"/>
      <c r="E10" s="19">
        <f t="shared" si="1"/>
        <v>-0.10550000000000001</v>
      </c>
      <c r="F10" s="16">
        <f t="shared" si="0"/>
        <v>1</v>
      </c>
      <c r="G10" s="19">
        <f t="shared" si="2"/>
        <v>-0.10550000000000001</v>
      </c>
      <c r="H10" s="16"/>
      <c r="I10" s="76">
        <f>I9+1.5</f>
        <v>15.122</v>
      </c>
      <c r="J10" s="77">
        <f>J9</f>
        <v>-1</v>
      </c>
      <c r="K10" s="19">
        <f t="shared" ref="K10:K12" si="6">AVERAGE(J9,J10)</f>
        <v>-1</v>
      </c>
      <c r="L10" s="16">
        <f t="shared" ref="L10:L12" si="7">I10-I9</f>
        <v>1.5</v>
      </c>
      <c r="M10" s="19">
        <f t="shared" ref="M10:M15" si="8">L10*K10</f>
        <v>-1.5</v>
      </c>
      <c r="N10" s="20"/>
      <c r="O10" s="20"/>
      <c r="P10" s="20"/>
      <c r="Q10" s="22"/>
      <c r="R10" s="21"/>
    </row>
    <row r="11" spans="1:22" x14ac:dyDescent="0.2">
      <c r="B11" s="2">
        <v>15</v>
      </c>
      <c r="C11" s="3">
        <v>-0.50700000000000001</v>
      </c>
      <c r="D11" s="3"/>
      <c r="E11" s="19">
        <f t="shared" si="1"/>
        <v>-0.45600000000000002</v>
      </c>
      <c r="F11" s="16">
        <f t="shared" si="0"/>
        <v>2</v>
      </c>
      <c r="G11" s="19">
        <f t="shared" si="2"/>
        <v>-0.91200000000000003</v>
      </c>
      <c r="H11" s="16"/>
      <c r="I11" s="74">
        <f>I10+1.5</f>
        <v>16.622</v>
      </c>
      <c r="J11" s="75">
        <f>J9</f>
        <v>-1</v>
      </c>
      <c r="K11" s="19">
        <f t="shared" si="6"/>
        <v>-1</v>
      </c>
      <c r="L11" s="16">
        <f t="shared" si="7"/>
        <v>1.5</v>
      </c>
      <c r="M11" s="19">
        <f t="shared" si="8"/>
        <v>-1.5</v>
      </c>
      <c r="N11" s="20"/>
      <c r="O11" s="20"/>
      <c r="P11" s="20"/>
      <c r="Q11" s="22"/>
      <c r="R11" s="21"/>
    </row>
    <row r="12" spans="1:22" x14ac:dyDescent="0.2">
      <c r="B12" s="2">
        <v>17</v>
      </c>
      <c r="C12" s="3">
        <v>-0.40200000000000002</v>
      </c>
      <c r="D12" s="3"/>
      <c r="E12" s="19">
        <f t="shared" si="1"/>
        <v>-0.45450000000000002</v>
      </c>
      <c r="F12" s="16">
        <f t="shared" si="0"/>
        <v>2</v>
      </c>
      <c r="G12" s="19">
        <f t="shared" si="2"/>
        <v>-0.90900000000000003</v>
      </c>
      <c r="H12" s="16"/>
      <c r="I12" s="74">
        <f>I11+(J12-J11)*1.5</f>
        <v>21.3995</v>
      </c>
      <c r="J12" s="78">
        <v>2.1850000000000001</v>
      </c>
      <c r="K12" s="19">
        <f t="shared" si="6"/>
        <v>0.59250000000000003</v>
      </c>
      <c r="L12" s="16">
        <f t="shared" si="7"/>
        <v>4.7774999999999999</v>
      </c>
      <c r="M12" s="19">
        <f t="shared" si="8"/>
        <v>2.8306687500000001</v>
      </c>
      <c r="N12" s="20"/>
      <c r="O12" s="20"/>
      <c r="P12" s="20"/>
      <c r="Q12" s="22"/>
      <c r="R12" s="21"/>
    </row>
    <row r="13" spans="1:22" x14ac:dyDescent="0.2">
      <c r="B13" s="2">
        <v>18</v>
      </c>
      <c r="C13" s="3">
        <v>0.19800000000000001</v>
      </c>
      <c r="D13" s="3"/>
      <c r="E13" s="19">
        <f t="shared" si="1"/>
        <v>-0.10200000000000001</v>
      </c>
      <c r="F13" s="16">
        <f t="shared" si="0"/>
        <v>1</v>
      </c>
      <c r="G13" s="19">
        <f t="shared" si="2"/>
        <v>-0.10200000000000001</v>
      </c>
      <c r="H13" s="16"/>
      <c r="I13" s="2">
        <v>25</v>
      </c>
      <c r="J13" s="3">
        <v>2.1850000000000001</v>
      </c>
      <c r="K13" s="19">
        <f>AVERAGE(J12,J13)</f>
        <v>2.1850000000000001</v>
      </c>
      <c r="L13" s="16">
        <f>I13-I12</f>
        <v>3.6005000000000003</v>
      </c>
      <c r="M13" s="19">
        <f t="shared" si="8"/>
        <v>7.8670925000000009</v>
      </c>
      <c r="N13" s="24"/>
      <c r="O13" s="24"/>
      <c r="P13" s="24"/>
      <c r="Q13" s="22"/>
      <c r="R13" s="21"/>
    </row>
    <row r="14" spans="1:22" x14ac:dyDescent="0.2">
      <c r="B14" s="2">
        <v>19</v>
      </c>
      <c r="C14" s="3">
        <v>1.1100000000000001</v>
      </c>
      <c r="D14" s="3"/>
      <c r="E14" s="19">
        <f t="shared" si="1"/>
        <v>0.65400000000000003</v>
      </c>
      <c r="F14" s="16">
        <f t="shared" si="0"/>
        <v>1</v>
      </c>
      <c r="G14" s="19">
        <f t="shared" si="2"/>
        <v>0.65400000000000003</v>
      </c>
      <c r="H14" s="16"/>
      <c r="I14" s="2">
        <v>30</v>
      </c>
      <c r="J14" s="3">
        <v>2.17</v>
      </c>
      <c r="K14" s="19">
        <f t="shared" ref="K14:K15" si="9">AVERAGE(J13,J14)</f>
        <v>2.1775000000000002</v>
      </c>
      <c r="L14" s="16">
        <f t="shared" ref="L14:L15" si="10">I14-I13</f>
        <v>5</v>
      </c>
      <c r="M14" s="19">
        <f t="shared" si="8"/>
        <v>10.887500000000001</v>
      </c>
      <c r="N14" s="20"/>
      <c r="O14" s="20"/>
      <c r="P14" s="20"/>
      <c r="Q14" s="22"/>
      <c r="R14" s="21"/>
    </row>
    <row r="15" spans="1:22" x14ac:dyDescent="0.2">
      <c r="B15" s="2">
        <v>20</v>
      </c>
      <c r="C15" s="3">
        <v>2.1930000000000001</v>
      </c>
      <c r="D15" s="3" t="s">
        <v>22</v>
      </c>
      <c r="E15" s="19">
        <f t="shared" si="1"/>
        <v>1.6515</v>
      </c>
      <c r="F15" s="16">
        <f t="shared" si="0"/>
        <v>1</v>
      </c>
      <c r="G15" s="19">
        <f t="shared" si="2"/>
        <v>1.6515</v>
      </c>
      <c r="H15" s="1"/>
      <c r="I15" s="2">
        <v>35</v>
      </c>
      <c r="J15" s="3">
        <v>2.1640000000000001</v>
      </c>
      <c r="K15" s="19">
        <f t="shared" si="9"/>
        <v>2.1669999999999998</v>
      </c>
      <c r="L15" s="16">
        <f t="shared" si="10"/>
        <v>5</v>
      </c>
      <c r="M15" s="19">
        <f t="shared" si="8"/>
        <v>10.834999999999999</v>
      </c>
      <c r="N15" s="24"/>
      <c r="O15" s="24"/>
      <c r="P15" s="24"/>
      <c r="Q15" s="22"/>
      <c r="R15" s="21"/>
    </row>
    <row r="16" spans="1:22" x14ac:dyDescent="0.2">
      <c r="B16" s="2">
        <v>25</v>
      </c>
      <c r="C16" s="3">
        <v>2.1850000000000001</v>
      </c>
      <c r="D16" s="3"/>
      <c r="E16" s="19">
        <f t="shared" si="1"/>
        <v>2.1890000000000001</v>
      </c>
      <c r="F16" s="16">
        <f t="shared" si="0"/>
        <v>5</v>
      </c>
      <c r="G16" s="19">
        <f t="shared" si="2"/>
        <v>10.945</v>
      </c>
      <c r="H16" s="1"/>
      <c r="I16" s="16"/>
      <c r="J16" s="16"/>
      <c r="K16" s="19"/>
      <c r="L16" s="16"/>
      <c r="M16" s="19"/>
      <c r="N16" s="24"/>
      <c r="O16" s="24"/>
      <c r="P16" s="24"/>
      <c r="Q16" s="22"/>
      <c r="R16" s="21"/>
    </row>
    <row r="17" spans="2:18" x14ac:dyDescent="0.2">
      <c r="B17" s="2">
        <v>30</v>
      </c>
      <c r="C17" s="3">
        <v>2.17</v>
      </c>
      <c r="D17" s="3"/>
      <c r="E17" s="19">
        <f t="shared" si="1"/>
        <v>2.1775000000000002</v>
      </c>
      <c r="F17" s="16">
        <f t="shared" si="0"/>
        <v>5</v>
      </c>
      <c r="G17" s="19">
        <f t="shared" si="2"/>
        <v>10.887500000000001</v>
      </c>
      <c r="H17" s="1"/>
      <c r="I17" s="16"/>
      <c r="J17" s="16"/>
      <c r="K17" s="19"/>
      <c r="L17" s="16"/>
      <c r="M17" s="19"/>
      <c r="N17" s="20"/>
      <c r="O17" s="20"/>
      <c r="P17" s="20"/>
      <c r="R17" s="21"/>
    </row>
    <row r="18" spans="2:18" x14ac:dyDescent="0.2">
      <c r="B18" s="2">
        <v>35</v>
      </c>
      <c r="C18" s="3">
        <v>2.1640000000000001</v>
      </c>
      <c r="D18" s="3"/>
      <c r="E18" s="19">
        <f t="shared" si="1"/>
        <v>2.1669999999999998</v>
      </c>
      <c r="F18" s="16">
        <f t="shared" si="0"/>
        <v>5</v>
      </c>
      <c r="G18" s="19">
        <f t="shared" si="2"/>
        <v>10.834999999999999</v>
      </c>
      <c r="H18" s="1"/>
      <c r="I18" s="2"/>
      <c r="J18" s="28"/>
      <c r="K18" s="19"/>
      <c r="L18" s="16"/>
      <c r="M18" s="19"/>
      <c r="N18" s="20"/>
      <c r="O18" s="20"/>
      <c r="P18" s="20"/>
      <c r="R18" s="21"/>
    </row>
    <row r="19" spans="2:18" x14ac:dyDescent="0.2">
      <c r="B19" s="2"/>
      <c r="C19" s="3"/>
      <c r="D19" s="3"/>
      <c r="E19" s="19"/>
      <c r="F19" s="16"/>
      <c r="G19" s="19"/>
      <c r="H19" s="1"/>
      <c r="I19" s="17"/>
      <c r="J19" s="17"/>
      <c r="K19" s="19"/>
      <c r="L19" s="16"/>
      <c r="M19" s="19"/>
      <c r="N19" s="20"/>
      <c r="O19" s="20"/>
      <c r="P19" s="20"/>
      <c r="R19" s="21"/>
    </row>
    <row r="20" spans="2:18" x14ac:dyDescent="0.2">
      <c r="B20" s="17"/>
      <c r="C20" s="44"/>
      <c r="D20" s="44"/>
      <c r="E20" s="19"/>
      <c r="F20" s="16"/>
      <c r="G20" s="19"/>
      <c r="I20" s="17"/>
      <c r="J20" s="17"/>
      <c r="K20" s="19"/>
      <c r="L20" s="16"/>
      <c r="M20" s="19"/>
      <c r="N20" s="20"/>
      <c r="O20" s="20"/>
      <c r="P20" s="20"/>
      <c r="R20" s="21"/>
    </row>
    <row r="21" spans="2:18" ht="13.5" thickBot="1" x14ac:dyDescent="0.25">
      <c r="B21" s="17"/>
      <c r="C21" s="44"/>
      <c r="D21" s="44"/>
      <c r="E21" s="19"/>
      <c r="F21" s="16"/>
      <c r="G21" s="19"/>
      <c r="I21" s="17"/>
      <c r="J21" s="17"/>
      <c r="K21" s="19"/>
      <c r="L21" s="16"/>
      <c r="M21" s="19"/>
      <c r="O21" s="24"/>
      <c r="P21" s="24"/>
    </row>
    <row r="22" spans="2:18" x14ac:dyDescent="0.2">
      <c r="B22" s="17"/>
      <c r="C22" s="44"/>
      <c r="D22" s="44"/>
      <c r="E22" s="19"/>
      <c r="F22" s="16"/>
      <c r="G22" s="19"/>
      <c r="I22" s="17"/>
      <c r="J22" s="17"/>
      <c r="K22" s="19"/>
      <c r="L22" s="16"/>
      <c r="M22" s="19"/>
      <c r="O22" s="152" t="s">
        <v>23</v>
      </c>
      <c r="P22" s="153"/>
      <c r="Q22" s="154"/>
    </row>
    <row r="23" spans="2:18" x14ac:dyDescent="0.2">
      <c r="B23" s="17"/>
      <c r="C23" s="44"/>
      <c r="D23" s="44"/>
      <c r="E23" s="19"/>
      <c r="F23" s="16"/>
      <c r="G23" s="19"/>
      <c r="I23" s="17"/>
      <c r="J23" s="17"/>
      <c r="K23" s="19"/>
      <c r="L23" s="16"/>
      <c r="M23" s="19"/>
      <c r="O23" s="68" t="s">
        <v>24</v>
      </c>
      <c r="P23" s="69" t="s">
        <v>25</v>
      </c>
      <c r="Q23" s="70" t="s">
        <v>26</v>
      </c>
    </row>
    <row r="24" spans="2:18" x14ac:dyDescent="0.2">
      <c r="B24" s="17"/>
      <c r="C24" s="44"/>
      <c r="D24" s="44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71" t="s">
        <v>27</v>
      </c>
      <c r="P24" s="72">
        <v>3</v>
      </c>
      <c r="Q24" s="73">
        <v>-1</v>
      </c>
    </row>
    <row r="25" spans="2:18" ht="13.5" thickBot="1" x14ac:dyDescent="0.25">
      <c r="B25" s="17"/>
      <c r="C25" s="44"/>
      <c r="D25" s="44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55" t="s">
        <v>28</v>
      </c>
      <c r="P25" s="156"/>
      <c r="Q25" s="157"/>
    </row>
    <row r="26" spans="2:18" x14ac:dyDescent="0.2">
      <c r="B26" s="17"/>
      <c r="C26" s="44"/>
      <c r="D26" s="44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14"/>
      <c r="P26" s="14"/>
    </row>
    <row r="27" spans="2:18" ht="15" x14ac:dyDescent="0.2">
      <c r="B27" s="13"/>
      <c r="C27" s="30"/>
      <c r="D27" s="30"/>
      <c r="E27" s="13"/>
      <c r="F27" s="26">
        <f>SUM(F6:F26)</f>
        <v>35</v>
      </c>
      <c r="G27" s="27">
        <f>SUM(G6:G26)</f>
        <v>57.819499999999998</v>
      </c>
      <c r="H27" s="19"/>
      <c r="I27" s="19"/>
      <c r="J27" s="13"/>
      <c r="K27" s="13"/>
      <c r="L27" s="29">
        <f>SUM(L7:L26)</f>
        <v>35</v>
      </c>
      <c r="M27" s="30">
        <f>SUM(M7:M26)</f>
        <v>52.228514250000003</v>
      </c>
      <c r="N27" s="14"/>
      <c r="O27" s="74">
        <f>O26+(P26-P27)*1.5</f>
        <v>1.5</v>
      </c>
      <c r="P27" s="75">
        <v>-1</v>
      </c>
    </row>
    <row r="28" spans="2:18" ht="15" x14ac:dyDescent="0.2">
      <c r="B28" s="13"/>
      <c r="C28" s="30"/>
      <c r="D28" s="30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76">
        <f>O27+1.5</f>
        <v>3</v>
      </c>
      <c r="P28" s="77">
        <f>P27</f>
        <v>-1</v>
      </c>
    </row>
    <row r="29" spans="2:18" ht="15" x14ac:dyDescent="0.2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74">
        <f>O28+1.5</f>
        <v>4.5</v>
      </c>
      <c r="P29" s="75">
        <f>P27</f>
        <v>-1</v>
      </c>
    </row>
    <row r="30" spans="2:18" ht="15" x14ac:dyDescent="0.2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74">
        <f>O29+(P30-P29)*1.5</f>
        <v>9.2774999999999999</v>
      </c>
      <c r="P30" s="78">
        <v>2.1850000000000001</v>
      </c>
    </row>
    <row r="31" spans="2:18" ht="15" x14ac:dyDescent="0.2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">
      <c r="B33" s="13"/>
      <c r="C33" s="30"/>
      <c r="D33" s="30"/>
      <c r="E33" s="13"/>
      <c r="F33" s="16"/>
      <c r="G33" s="19"/>
      <c r="H33" s="159" t="s">
        <v>10</v>
      </c>
      <c r="I33" s="159"/>
      <c r="J33" s="19">
        <f>G27</f>
        <v>57.819499999999998</v>
      </c>
      <c r="K33" s="19" t="s">
        <v>11</v>
      </c>
      <c r="L33" s="16">
        <f>M27</f>
        <v>52.228514250000003</v>
      </c>
      <c r="M33" s="19">
        <f>J33-L33</f>
        <v>5.5909857499999944</v>
      </c>
      <c r="N33" s="24"/>
      <c r="O33" s="14"/>
      <c r="P33" s="14"/>
    </row>
    <row r="34" spans="2:18" ht="15" x14ac:dyDescent="0.2">
      <c r="B34" s="1" t="s">
        <v>7</v>
      </c>
      <c r="C34" s="1"/>
      <c r="D34" s="151">
        <v>0.1</v>
      </c>
      <c r="E34" s="151"/>
      <c r="J34" s="13"/>
      <c r="K34" s="13"/>
      <c r="L34" s="13"/>
      <c r="M34" s="13"/>
      <c r="N34" s="14"/>
      <c r="O34" s="14"/>
      <c r="P34" s="14"/>
    </row>
    <row r="35" spans="2:18" x14ac:dyDescent="0.2">
      <c r="B35" s="149" t="s">
        <v>8</v>
      </c>
      <c r="C35" s="149"/>
      <c r="D35" s="149"/>
      <c r="E35" s="149"/>
      <c r="F35" s="149"/>
      <c r="G35" s="149"/>
      <c r="H35" s="5" t="s">
        <v>5</v>
      </c>
      <c r="I35" s="149" t="s">
        <v>9</v>
      </c>
      <c r="J35" s="149"/>
      <c r="K35" s="149"/>
      <c r="L35" s="149"/>
      <c r="M35" s="149"/>
      <c r="N35" s="15"/>
      <c r="O35" s="15"/>
      <c r="P35" s="15"/>
    </row>
    <row r="36" spans="2:18" x14ac:dyDescent="0.2">
      <c r="B36" s="2">
        <v>0</v>
      </c>
      <c r="C36" s="3">
        <v>2.62</v>
      </c>
      <c r="D36" s="3"/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5</v>
      </c>
      <c r="C37" s="3">
        <v>2.605</v>
      </c>
      <c r="D37" s="3"/>
      <c r="E37" s="19">
        <f>(C36+C37)/2</f>
        <v>2.6124999999999998</v>
      </c>
      <c r="F37" s="16">
        <f t="shared" ref="F37:F48" si="11">B37-B36</f>
        <v>5</v>
      </c>
      <c r="G37" s="19">
        <f>E37*F37</f>
        <v>13.0625</v>
      </c>
      <c r="H37" s="16"/>
      <c r="I37" s="2">
        <v>0</v>
      </c>
      <c r="J37" s="3">
        <v>2.62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10</v>
      </c>
      <c r="C38" s="3">
        <v>2.5910000000000002</v>
      </c>
      <c r="D38" s="3" t="s">
        <v>21</v>
      </c>
      <c r="E38" s="19">
        <f t="shared" ref="E38:E48" si="12">(C37+C38)/2</f>
        <v>2.5979999999999999</v>
      </c>
      <c r="F38" s="16">
        <f t="shared" si="11"/>
        <v>5</v>
      </c>
      <c r="G38" s="19">
        <f t="shared" ref="G38:G48" si="13">E38*F38</f>
        <v>12.989999999999998</v>
      </c>
      <c r="H38" s="16"/>
      <c r="I38" s="2">
        <v>5</v>
      </c>
      <c r="J38" s="3">
        <v>2.605</v>
      </c>
      <c r="K38" s="19">
        <f t="shared" ref="K38:K43" si="14">AVERAGE(J37,J38)</f>
        <v>2.6124999999999998</v>
      </c>
      <c r="L38" s="16">
        <f t="shared" ref="L38:L43" si="15">I38-I37</f>
        <v>5</v>
      </c>
      <c r="M38" s="19">
        <f t="shared" ref="M38:M45" si="16">L38*K38</f>
        <v>13.0625</v>
      </c>
      <c r="N38" s="20"/>
      <c r="O38" s="20"/>
      <c r="P38" s="20"/>
      <c r="Q38" s="22"/>
      <c r="R38" s="21"/>
    </row>
    <row r="39" spans="2:18" x14ac:dyDescent="0.2">
      <c r="B39" s="2">
        <v>11</v>
      </c>
      <c r="C39" s="3">
        <v>1.268</v>
      </c>
      <c r="D39" s="3"/>
      <c r="E39" s="19">
        <f t="shared" si="12"/>
        <v>1.9295</v>
      </c>
      <c r="F39" s="16">
        <f t="shared" si="11"/>
        <v>1</v>
      </c>
      <c r="G39" s="19">
        <f t="shared" si="13"/>
        <v>1.9295</v>
      </c>
      <c r="H39" s="16"/>
      <c r="I39" s="2">
        <v>8.5</v>
      </c>
      <c r="J39" s="3">
        <v>2.5910000000000002</v>
      </c>
      <c r="K39" s="19">
        <f t="shared" si="14"/>
        <v>2.5979999999999999</v>
      </c>
      <c r="L39" s="16">
        <f t="shared" si="15"/>
        <v>3.5</v>
      </c>
      <c r="M39" s="19">
        <f t="shared" si="16"/>
        <v>9.093</v>
      </c>
      <c r="N39" s="20"/>
      <c r="O39" s="20"/>
      <c r="P39" s="20"/>
      <c r="Q39" s="22"/>
      <c r="R39" s="21"/>
    </row>
    <row r="40" spans="2:18" x14ac:dyDescent="0.2">
      <c r="B40" s="2">
        <v>12</v>
      </c>
      <c r="C40" s="3">
        <v>0.498</v>
      </c>
      <c r="D40" s="3"/>
      <c r="E40" s="19">
        <f t="shared" si="12"/>
        <v>0.88300000000000001</v>
      </c>
      <c r="F40" s="16">
        <f t="shared" si="11"/>
        <v>1</v>
      </c>
      <c r="G40" s="19">
        <f t="shared" si="13"/>
        <v>0.88300000000000001</v>
      </c>
      <c r="H40" s="16"/>
      <c r="I40" s="74">
        <f>I39+(J39-J40)*1.5</f>
        <v>13.8865</v>
      </c>
      <c r="J40" s="75">
        <v>-1</v>
      </c>
      <c r="K40" s="19">
        <f t="shared" si="14"/>
        <v>0.7955000000000001</v>
      </c>
      <c r="L40" s="16">
        <f t="shared" si="15"/>
        <v>5.3864999999999998</v>
      </c>
      <c r="M40" s="19">
        <f t="shared" si="16"/>
        <v>4.2849607500000007</v>
      </c>
      <c r="N40" s="20"/>
      <c r="O40" s="20"/>
      <c r="P40" s="20"/>
      <c r="Q40" s="22"/>
      <c r="R40" s="21"/>
    </row>
    <row r="41" spans="2:18" x14ac:dyDescent="0.2">
      <c r="B41" s="2">
        <v>13</v>
      </c>
      <c r="C41" s="3">
        <v>5.0000000000000001E-3</v>
      </c>
      <c r="D41" s="3"/>
      <c r="E41" s="19">
        <f t="shared" si="12"/>
        <v>0.2515</v>
      </c>
      <c r="F41" s="16">
        <f t="shared" si="11"/>
        <v>1</v>
      </c>
      <c r="G41" s="19">
        <f t="shared" si="13"/>
        <v>0.2515</v>
      </c>
      <c r="H41" s="16"/>
      <c r="I41" s="76">
        <f>I40+1.5</f>
        <v>15.3865</v>
      </c>
      <c r="J41" s="77">
        <f>J40</f>
        <v>-1</v>
      </c>
      <c r="K41" s="19">
        <f t="shared" si="14"/>
        <v>-1</v>
      </c>
      <c r="L41" s="16">
        <f t="shared" si="15"/>
        <v>1.5</v>
      </c>
      <c r="M41" s="19">
        <f t="shared" si="16"/>
        <v>-1.5</v>
      </c>
      <c r="N41" s="20"/>
      <c r="O41" s="20"/>
      <c r="P41" s="20"/>
      <c r="Q41" s="22"/>
      <c r="R41" s="21"/>
    </row>
    <row r="42" spans="2:18" x14ac:dyDescent="0.2">
      <c r="B42" s="2">
        <v>14</v>
      </c>
      <c r="C42" s="3">
        <v>-0.105</v>
      </c>
      <c r="D42" s="3"/>
      <c r="E42" s="19">
        <f t="shared" si="12"/>
        <v>-4.9999999999999996E-2</v>
      </c>
      <c r="F42" s="16">
        <f t="shared" si="11"/>
        <v>1</v>
      </c>
      <c r="G42" s="19">
        <f t="shared" si="13"/>
        <v>-4.9999999999999996E-2</v>
      </c>
      <c r="H42" s="16"/>
      <c r="I42" s="74">
        <f>I41+1.5</f>
        <v>16.886499999999998</v>
      </c>
      <c r="J42" s="75">
        <f>J40</f>
        <v>-1</v>
      </c>
      <c r="K42" s="19">
        <f t="shared" si="14"/>
        <v>-1</v>
      </c>
      <c r="L42" s="16">
        <f t="shared" si="15"/>
        <v>1.4999999999999982</v>
      </c>
      <c r="M42" s="19">
        <f t="shared" si="16"/>
        <v>-1.4999999999999982</v>
      </c>
      <c r="N42" s="20"/>
      <c r="O42" s="20"/>
      <c r="P42" s="20"/>
      <c r="Q42" s="22"/>
      <c r="R42" s="21"/>
    </row>
    <row r="43" spans="2:18" x14ac:dyDescent="0.2">
      <c r="B43" s="2">
        <v>15</v>
      </c>
      <c r="C43" s="3">
        <v>-1E-3</v>
      </c>
      <c r="D43" s="3"/>
      <c r="E43" s="19">
        <f t="shared" si="12"/>
        <v>-5.2999999999999999E-2</v>
      </c>
      <c r="F43" s="16">
        <f t="shared" si="11"/>
        <v>1</v>
      </c>
      <c r="G43" s="19">
        <f t="shared" si="13"/>
        <v>-5.2999999999999999E-2</v>
      </c>
      <c r="H43" s="16"/>
      <c r="I43" s="74">
        <f>I42+(J43-J42)*1.5</f>
        <v>19.136499999999998</v>
      </c>
      <c r="J43" s="78">
        <v>0.5</v>
      </c>
      <c r="K43" s="19">
        <f t="shared" si="14"/>
        <v>-0.25</v>
      </c>
      <c r="L43" s="16">
        <f t="shared" si="15"/>
        <v>2.25</v>
      </c>
      <c r="M43" s="19">
        <f t="shared" si="16"/>
        <v>-0.5625</v>
      </c>
      <c r="N43" s="20"/>
      <c r="O43" s="20"/>
      <c r="P43" s="20"/>
      <c r="Q43" s="22"/>
      <c r="R43" s="21"/>
    </row>
    <row r="44" spans="2:18" x14ac:dyDescent="0.2">
      <c r="B44" s="2">
        <v>16</v>
      </c>
      <c r="C44" s="3">
        <v>0.19800000000000001</v>
      </c>
      <c r="D44" s="3"/>
      <c r="E44" s="19">
        <f t="shared" si="12"/>
        <v>9.8500000000000004E-2</v>
      </c>
      <c r="F44" s="16">
        <f t="shared" si="11"/>
        <v>1</v>
      </c>
      <c r="G44" s="19">
        <f t="shared" si="13"/>
        <v>9.8500000000000004E-2</v>
      </c>
      <c r="H44" s="16"/>
      <c r="I44" s="2">
        <v>23</v>
      </c>
      <c r="J44" s="3">
        <v>0.68</v>
      </c>
      <c r="K44" s="19">
        <f>AVERAGE(J43,J44)</f>
        <v>0.59000000000000008</v>
      </c>
      <c r="L44" s="16">
        <f>I44-I43</f>
        <v>3.8635000000000019</v>
      </c>
      <c r="M44" s="19">
        <f t="shared" si="16"/>
        <v>2.2794650000000014</v>
      </c>
      <c r="N44" s="24"/>
      <c r="O44" s="24"/>
      <c r="P44" s="24"/>
      <c r="Q44" s="22"/>
      <c r="R44" s="21"/>
    </row>
    <row r="45" spans="2:18" x14ac:dyDescent="0.2">
      <c r="B45" s="2">
        <v>17</v>
      </c>
      <c r="C45" s="3">
        <v>0.39</v>
      </c>
      <c r="D45" s="3" t="s">
        <v>22</v>
      </c>
      <c r="E45" s="19">
        <f t="shared" si="12"/>
        <v>0.29400000000000004</v>
      </c>
      <c r="F45" s="16">
        <f t="shared" si="11"/>
        <v>1</v>
      </c>
      <c r="G45" s="19">
        <f t="shared" si="13"/>
        <v>0.29400000000000004</v>
      </c>
      <c r="H45" s="16"/>
      <c r="I45" s="2">
        <v>28</v>
      </c>
      <c r="J45" s="3">
        <v>0.66900000000000004</v>
      </c>
      <c r="K45" s="19">
        <f t="shared" ref="K45" si="17">AVERAGE(J44,J45)</f>
        <v>0.6745000000000001</v>
      </c>
      <c r="L45" s="16">
        <f t="shared" ref="L45" si="18">I45-I44</f>
        <v>5</v>
      </c>
      <c r="M45" s="19">
        <f t="shared" si="16"/>
        <v>3.3725000000000005</v>
      </c>
      <c r="N45" s="20"/>
      <c r="O45" s="20"/>
      <c r="P45" s="20"/>
      <c r="Q45" s="22"/>
      <c r="R45" s="21"/>
    </row>
    <row r="46" spans="2:18" x14ac:dyDescent="0.2">
      <c r="B46" s="2">
        <v>18</v>
      </c>
      <c r="C46" s="3">
        <v>0.39400000000000002</v>
      </c>
      <c r="D46" s="3"/>
      <c r="E46" s="19">
        <f t="shared" si="12"/>
        <v>0.39200000000000002</v>
      </c>
      <c r="F46" s="16">
        <f t="shared" si="11"/>
        <v>1</v>
      </c>
      <c r="G46" s="19">
        <f t="shared" si="13"/>
        <v>0.39200000000000002</v>
      </c>
      <c r="H46" s="1"/>
      <c r="I46" s="21"/>
      <c r="J46" s="21"/>
      <c r="K46" s="19"/>
      <c r="L46" s="16"/>
      <c r="M46" s="19"/>
      <c r="N46" s="24"/>
      <c r="O46" s="24"/>
      <c r="P46" s="24"/>
      <c r="Q46" s="22"/>
      <c r="R46" s="21"/>
    </row>
    <row r="47" spans="2:18" x14ac:dyDescent="0.2">
      <c r="B47" s="2">
        <v>23</v>
      </c>
      <c r="C47" s="3">
        <v>0.68</v>
      </c>
      <c r="D47" s="3"/>
      <c r="E47" s="19">
        <f t="shared" si="12"/>
        <v>0.53700000000000003</v>
      </c>
      <c r="F47" s="16">
        <f t="shared" si="11"/>
        <v>5</v>
      </c>
      <c r="G47" s="19">
        <f t="shared" si="13"/>
        <v>2.6850000000000001</v>
      </c>
      <c r="H47" s="1"/>
      <c r="I47" s="16"/>
      <c r="J47" s="16"/>
      <c r="K47" s="19"/>
      <c r="L47" s="16"/>
      <c r="M47" s="19"/>
      <c r="N47" s="24"/>
      <c r="O47" s="24"/>
      <c r="P47" s="24"/>
      <c r="Q47" s="22"/>
      <c r="R47" s="21"/>
    </row>
    <row r="48" spans="2:18" x14ac:dyDescent="0.2">
      <c r="B48" s="2">
        <v>28</v>
      </c>
      <c r="C48" s="3">
        <v>0.66900000000000004</v>
      </c>
      <c r="D48" s="3"/>
      <c r="E48" s="19">
        <f t="shared" si="12"/>
        <v>0.6745000000000001</v>
      </c>
      <c r="F48" s="16">
        <f t="shared" si="11"/>
        <v>5</v>
      </c>
      <c r="G48" s="19">
        <f t="shared" si="13"/>
        <v>3.3725000000000005</v>
      </c>
      <c r="H48" s="1"/>
      <c r="I48" s="16"/>
      <c r="J48" s="16"/>
      <c r="K48" s="19"/>
      <c r="L48" s="16"/>
      <c r="M48" s="19"/>
      <c r="N48" s="20"/>
      <c r="O48" s="20"/>
      <c r="P48" s="20"/>
      <c r="R48" s="21"/>
    </row>
    <row r="49" spans="2:18" x14ac:dyDescent="0.2">
      <c r="B49" s="2"/>
      <c r="C49" s="3"/>
      <c r="D49" s="3"/>
      <c r="E49" s="19"/>
      <c r="F49" s="16"/>
      <c r="G49" s="19"/>
      <c r="H49" s="1"/>
      <c r="I49" s="2"/>
      <c r="J49" s="28"/>
      <c r="K49" s="19"/>
      <c r="L49" s="16"/>
      <c r="M49" s="19"/>
      <c r="N49" s="20"/>
      <c r="O49" s="20"/>
      <c r="P49" s="20"/>
      <c r="R49" s="21"/>
    </row>
    <row r="50" spans="2:18" x14ac:dyDescent="0.2">
      <c r="B50" s="2"/>
      <c r="C50" s="3"/>
      <c r="D50" s="3"/>
      <c r="E50" s="19"/>
      <c r="F50" s="16"/>
      <c r="G50" s="19"/>
      <c r="H50" s="1"/>
      <c r="I50" s="17"/>
      <c r="J50" s="17"/>
      <c r="K50" s="19"/>
      <c r="L50" s="16"/>
      <c r="M50" s="19"/>
      <c r="N50" s="20"/>
      <c r="O50" s="20"/>
      <c r="P50" s="20"/>
      <c r="R50" s="21"/>
    </row>
    <row r="51" spans="2:18" x14ac:dyDescent="0.2">
      <c r="B51" s="17"/>
      <c r="C51" s="44"/>
      <c r="D51" s="44"/>
      <c r="E51" s="19"/>
      <c r="F51" s="16"/>
      <c r="G51" s="19"/>
      <c r="I51" s="17"/>
      <c r="J51" s="17"/>
      <c r="K51" s="19"/>
      <c r="L51" s="16"/>
      <c r="M51" s="19"/>
      <c r="N51" s="20"/>
      <c r="O51" s="20"/>
      <c r="P51" s="20"/>
      <c r="R51" s="21"/>
    </row>
    <row r="52" spans="2:18" x14ac:dyDescent="0.2">
      <c r="B52" s="17"/>
      <c r="C52" s="44"/>
      <c r="D52" s="44"/>
      <c r="E52" s="19"/>
      <c r="F52" s="16"/>
      <c r="G52" s="19"/>
      <c r="I52" s="17"/>
      <c r="J52" s="17"/>
      <c r="K52" s="19"/>
      <c r="L52" s="16"/>
      <c r="M52" s="19"/>
      <c r="O52" s="24"/>
      <c r="P52" s="24"/>
    </row>
    <row r="53" spans="2:18" x14ac:dyDescent="0.2">
      <c r="B53" s="17"/>
      <c r="C53" s="44"/>
      <c r="D53" s="44"/>
      <c r="E53" s="19"/>
      <c r="F53" s="16"/>
      <c r="G53" s="19"/>
      <c r="I53" s="17"/>
      <c r="J53" s="17"/>
      <c r="K53" s="19"/>
      <c r="L53" s="16"/>
      <c r="M53" s="19"/>
      <c r="O53" s="14"/>
      <c r="P53" s="14"/>
    </row>
    <row r="54" spans="2:18" x14ac:dyDescent="0.2">
      <c r="B54" s="17"/>
      <c r="C54" s="44"/>
      <c r="D54" s="44"/>
      <c r="E54" s="19"/>
      <c r="F54" s="16"/>
      <c r="G54" s="19"/>
      <c r="I54" s="17"/>
      <c r="J54" s="17"/>
      <c r="K54" s="19"/>
      <c r="L54" s="16"/>
      <c r="M54" s="19"/>
      <c r="O54" s="14"/>
      <c r="P54" s="14"/>
    </row>
    <row r="55" spans="2:18" x14ac:dyDescent="0.2">
      <c r="B55" s="17"/>
      <c r="C55" s="44"/>
      <c r="D55" s="44"/>
      <c r="E55" s="19"/>
      <c r="F55" s="16"/>
      <c r="G55" s="19"/>
      <c r="H55" s="19"/>
      <c r="I55" s="17"/>
      <c r="J55" s="17"/>
      <c r="K55" s="19"/>
      <c r="L55" s="16"/>
      <c r="M55" s="19"/>
      <c r="N55" s="14"/>
      <c r="O55" s="14"/>
      <c r="P55" s="14"/>
    </row>
    <row r="56" spans="2:18" x14ac:dyDescent="0.2">
      <c r="B56" s="17"/>
      <c r="C56" s="44"/>
      <c r="D56" s="44"/>
      <c r="E56" s="63"/>
      <c r="F56" s="65"/>
      <c r="G56" s="63"/>
      <c r="H56" s="63"/>
      <c r="I56" s="17"/>
      <c r="J56" s="17"/>
      <c r="K56" s="63"/>
      <c r="L56" s="65"/>
      <c r="M56" s="63"/>
      <c r="N56" s="14"/>
      <c r="O56" s="14"/>
      <c r="P56" s="14"/>
    </row>
    <row r="57" spans="2:18" x14ac:dyDescent="0.2">
      <c r="B57" s="17"/>
      <c r="C57" s="44"/>
      <c r="D57" s="44"/>
      <c r="E57" s="19"/>
      <c r="F57" s="16"/>
      <c r="G57" s="19"/>
      <c r="H57" s="19"/>
      <c r="I57" s="17"/>
      <c r="J57" s="17"/>
      <c r="K57" s="19"/>
      <c r="L57" s="16">
        <f>SUM(L38:L56)</f>
        <v>28</v>
      </c>
      <c r="M57" s="19">
        <f>SUM(M38:M56)</f>
        <v>28.529925750000004</v>
      </c>
      <c r="N57" s="14"/>
      <c r="O57" s="14"/>
      <c r="P57" s="14"/>
    </row>
    <row r="58" spans="2:18" x14ac:dyDescent="0.2">
      <c r="B58" s="17"/>
      <c r="C58" s="44"/>
      <c r="D58" s="44"/>
      <c r="E58" s="19"/>
      <c r="F58" s="16"/>
      <c r="G58" s="19"/>
      <c r="H58" s="19"/>
      <c r="I58" s="17"/>
      <c r="J58" s="17"/>
      <c r="K58" s="19"/>
      <c r="L58" s="16"/>
      <c r="M58" s="19"/>
      <c r="N58" s="14"/>
      <c r="O58" s="14"/>
      <c r="P58" s="14"/>
    </row>
    <row r="59" spans="2:18" ht="15" x14ac:dyDescent="0.2">
      <c r="B59" s="13"/>
      <c r="C59" s="30"/>
      <c r="D59" s="30"/>
      <c r="E59" s="13"/>
      <c r="F59" s="26">
        <f>SUM(F37:F58)</f>
        <v>28</v>
      </c>
      <c r="G59" s="27">
        <f>SUM(G37:G58)</f>
        <v>35.855499999999999</v>
      </c>
      <c r="H59" s="19"/>
      <c r="I59" s="19"/>
      <c r="J59" s="13"/>
      <c r="K59" s="13"/>
      <c r="L59" s="29"/>
      <c r="M59" s="30"/>
      <c r="N59" s="14"/>
      <c r="O59" s="14"/>
      <c r="P59" s="14"/>
    </row>
    <row r="60" spans="2:18" ht="15" x14ac:dyDescent="0.2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">
      <c r="B64" s="13"/>
      <c r="C64" s="30"/>
      <c r="D64" s="30"/>
      <c r="E64" s="13"/>
      <c r="F64" s="1"/>
      <c r="G64" s="1"/>
      <c r="H64" s="19"/>
      <c r="I64" s="19"/>
      <c r="J64" s="13"/>
      <c r="K64" s="13"/>
      <c r="L64" s="13"/>
      <c r="M64" s="13"/>
      <c r="N64" s="14"/>
      <c r="O64" s="14"/>
      <c r="P64" s="14"/>
    </row>
    <row r="65" spans="2:18" ht="15" x14ac:dyDescent="0.2">
      <c r="B65" s="13"/>
      <c r="C65" s="30"/>
      <c r="D65" s="30"/>
      <c r="E65" s="13"/>
      <c r="F65" s="16"/>
      <c r="G65" s="19"/>
      <c r="H65" s="159" t="s">
        <v>10</v>
      </c>
      <c r="I65" s="159"/>
      <c r="J65" s="19">
        <f>G59</f>
        <v>35.855499999999999</v>
      </c>
      <c r="K65" s="19" t="s">
        <v>11</v>
      </c>
      <c r="L65" s="16">
        <f>M57</f>
        <v>28.529925750000004</v>
      </c>
      <c r="M65" s="19">
        <f>J65-L65</f>
        <v>7.3255742499999954</v>
      </c>
      <c r="N65" s="24"/>
      <c r="O65" s="14"/>
      <c r="P65" s="14"/>
    </row>
    <row r="66" spans="2:18" ht="15" x14ac:dyDescent="0.2">
      <c r="B66" s="1" t="s">
        <v>7</v>
      </c>
      <c r="C66" s="1"/>
      <c r="D66" s="151">
        <v>0.2</v>
      </c>
      <c r="E66" s="151"/>
      <c r="J66" s="13"/>
      <c r="K66" s="13"/>
      <c r="L66" s="13"/>
      <c r="M66" s="13"/>
      <c r="N66" s="14"/>
      <c r="O66" s="14"/>
      <c r="P66" s="31">
        <f>I79-I77</f>
        <v>3</v>
      </c>
    </row>
    <row r="67" spans="2:18" x14ac:dyDescent="0.2">
      <c r="B67" s="149" t="s">
        <v>8</v>
      </c>
      <c r="C67" s="149"/>
      <c r="D67" s="149"/>
      <c r="E67" s="149"/>
      <c r="F67" s="149"/>
      <c r="G67" s="149"/>
      <c r="H67" s="5" t="s">
        <v>5</v>
      </c>
      <c r="I67" s="149" t="s">
        <v>9</v>
      </c>
      <c r="J67" s="149"/>
      <c r="K67" s="149"/>
      <c r="L67" s="149"/>
      <c r="M67" s="149"/>
      <c r="N67" s="15"/>
      <c r="O67" s="15"/>
      <c r="P67" s="15"/>
    </row>
    <row r="68" spans="2:18" x14ac:dyDescent="0.2">
      <c r="B68" s="2">
        <v>0</v>
      </c>
      <c r="C68" s="3">
        <v>0.79500000000000004</v>
      </c>
      <c r="D68" s="3"/>
      <c r="E68" s="16"/>
      <c r="F68" s="16"/>
      <c r="G68" s="16"/>
      <c r="H68" s="16"/>
      <c r="I68" s="17"/>
      <c r="J68" s="18"/>
      <c r="K68" s="19"/>
      <c r="L68" s="16"/>
      <c r="M68" s="19"/>
      <c r="N68" s="20"/>
      <c r="O68" s="20"/>
      <c r="P68" s="20"/>
      <c r="R68" s="21"/>
    </row>
    <row r="69" spans="2:18" x14ac:dyDescent="0.2">
      <c r="B69" s="2">
        <v>5</v>
      </c>
      <c r="C69" s="3">
        <v>0.78400000000000003</v>
      </c>
      <c r="D69" s="3"/>
      <c r="E69" s="19">
        <f>(C68+C69)/2</f>
        <v>0.78950000000000009</v>
      </c>
      <c r="F69" s="16">
        <f t="shared" ref="F69:F80" si="19">B69-B68</f>
        <v>5</v>
      </c>
      <c r="G69" s="19">
        <f>E69*F69</f>
        <v>3.9475000000000007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10</v>
      </c>
      <c r="C70" s="3">
        <v>0.76800000000000002</v>
      </c>
      <c r="D70" s="3" t="s">
        <v>21</v>
      </c>
      <c r="E70" s="19">
        <f t="shared" ref="E70:E80" si="20">(C69+C70)/2</f>
        <v>0.77600000000000002</v>
      </c>
      <c r="F70" s="16">
        <f t="shared" si="19"/>
        <v>5</v>
      </c>
      <c r="G70" s="19">
        <f t="shared" ref="G70:G80" si="21">E70*F70</f>
        <v>3.88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11</v>
      </c>
      <c r="C71" s="3">
        <v>0.45400000000000001</v>
      </c>
      <c r="D71" s="3"/>
      <c r="E71" s="19">
        <f t="shared" si="20"/>
        <v>0.61099999999999999</v>
      </c>
      <c r="F71" s="16">
        <f t="shared" si="19"/>
        <v>1</v>
      </c>
      <c r="G71" s="19">
        <f t="shared" si="21"/>
        <v>0.61099999999999999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12</v>
      </c>
      <c r="C72" s="3">
        <v>0.29799999999999999</v>
      </c>
      <c r="D72" s="3"/>
      <c r="E72" s="19">
        <f t="shared" si="20"/>
        <v>0.376</v>
      </c>
      <c r="F72" s="16">
        <f t="shared" si="19"/>
        <v>1</v>
      </c>
      <c r="G72" s="19">
        <f t="shared" si="21"/>
        <v>0.376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13</v>
      </c>
      <c r="C73" s="3">
        <v>0.10199999999999999</v>
      </c>
      <c r="D73" s="3"/>
      <c r="E73" s="19">
        <f t="shared" si="20"/>
        <v>0.19999999999999998</v>
      </c>
      <c r="F73" s="16">
        <f t="shared" si="19"/>
        <v>1</v>
      </c>
      <c r="G73" s="19">
        <f t="shared" si="21"/>
        <v>0.19999999999999998</v>
      </c>
      <c r="H73" s="16"/>
      <c r="I73" s="2"/>
      <c r="J73" s="2"/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14</v>
      </c>
      <c r="C74" s="3">
        <v>-2E-3</v>
      </c>
      <c r="D74" s="3"/>
      <c r="E74" s="19">
        <f t="shared" si="20"/>
        <v>4.9999999999999996E-2</v>
      </c>
      <c r="F74" s="16">
        <f t="shared" si="19"/>
        <v>1</v>
      </c>
      <c r="G74" s="19">
        <f t="shared" si="21"/>
        <v>4.9999999999999996E-2</v>
      </c>
      <c r="H74" s="16"/>
      <c r="I74" s="2">
        <v>0</v>
      </c>
      <c r="J74" s="3">
        <v>0.79500000000000004</v>
      </c>
      <c r="K74" s="19"/>
      <c r="L74" s="16"/>
      <c r="M74" s="19"/>
      <c r="N74" s="20"/>
      <c r="O74" s="20"/>
      <c r="P74" s="20"/>
      <c r="Q74" s="22"/>
      <c r="R74" s="21"/>
    </row>
    <row r="75" spans="2:18" x14ac:dyDescent="0.2">
      <c r="B75" s="2">
        <v>15</v>
      </c>
      <c r="C75" s="3">
        <v>0.104</v>
      </c>
      <c r="D75" s="3"/>
      <c r="E75" s="19">
        <f t="shared" si="20"/>
        <v>5.0999999999999997E-2</v>
      </c>
      <c r="F75" s="16">
        <f t="shared" si="19"/>
        <v>1</v>
      </c>
      <c r="G75" s="19">
        <f t="shared" si="21"/>
        <v>5.0999999999999997E-2</v>
      </c>
      <c r="H75" s="16"/>
      <c r="I75" s="2">
        <v>5</v>
      </c>
      <c r="J75" s="3">
        <v>0.78400000000000003</v>
      </c>
      <c r="K75" s="19">
        <f t="shared" ref="K75" si="22">AVERAGE(J74,J75)</f>
        <v>0.78950000000000009</v>
      </c>
      <c r="L75" s="16">
        <f t="shared" ref="L75" si="23">I75-I74</f>
        <v>5</v>
      </c>
      <c r="M75" s="19">
        <f t="shared" ref="M75:M82" si="24">L75*K75</f>
        <v>3.9475000000000007</v>
      </c>
      <c r="N75" s="20"/>
      <c r="O75" s="20"/>
      <c r="P75" s="20"/>
      <c r="Q75" s="22"/>
      <c r="R75" s="21"/>
    </row>
    <row r="76" spans="2:18" x14ac:dyDescent="0.2">
      <c r="B76" s="2">
        <v>16</v>
      </c>
      <c r="C76" s="3">
        <v>0.214</v>
      </c>
      <c r="D76" s="3"/>
      <c r="E76" s="19">
        <f t="shared" si="20"/>
        <v>0.159</v>
      </c>
      <c r="F76" s="16">
        <f t="shared" si="19"/>
        <v>1</v>
      </c>
      <c r="G76" s="19">
        <f t="shared" si="21"/>
        <v>0.159</v>
      </c>
      <c r="H76" s="16"/>
      <c r="I76" s="2">
        <v>10</v>
      </c>
      <c r="J76" s="3">
        <v>0.76800000000000002</v>
      </c>
      <c r="K76" s="19">
        <f>AVERAGE(J75,J76)</f>
        <v>0.77600000000000002</v>
      </c>
      <c r="L76" s="16">
        <f>I76-I75</f>
        <v>5</v>
      </c>
      <c r="M76" s="19">
        <f t="shared" si="24"/>
        <v>3.88</v>
      </c>
      <c r="N76" s="24"/>
      <c r="O76" s="24"/>
      <c r="P76" s="24"/>
      <c r="Q76" s="22"/>
      <c r="R76" s="21"/>
    </row>
    <row r="77" spans="2:18" x14ac:dyDescent="0.2">
      <c r="B77" s="2">
        <v>17</v>
      </c>
      <c r="C77" s="3">
        <v>0.30199999999999999</v>
      </c>
      <c r="D77" s="3" t="s">
        <v>22</v>
      </c>
      <c r="E77" s="19">
        <f t="shared" si="20"/>
        <v>0.25800000000000001</v>
      </c>
      <c r="F77" s="16">
        <f t="shared" si="19"/>
        <v>1</v>
      </c>
      <c r="G77" s="19">
        <f t="shared" si="21"/>
        <v>0.25800000000000001</v>
      </c>
      <c r="H77" s="16"/>
      <c r="I77" s="74">
        <f>I76+(J76-J77)*1.5</f>
        <v>12.652000000000001</v>
      </c>
      <c r="J77" s="75">
        <v>-1</v>
      </c>
      <c r="K77" s="19">
        <f t="shared" ref="K77:K82" si="25">AVERAGE(J76,J77)</f>
        <v>-0.11599999999999999</v>
      </c>
      <c r="L77" s="16">
        <f t="shared" ref="L77:L82" si="26">I77-I76</f>
        <v>2.652000000000001</v>
      </c>
      <c r="M77" s="19">
        <f t="shared" si="24"/>
        <v>-0.30763200000000007</v>
      </c>
      <c r="N77" s="20"/>
      <c r="O77" s="20"/>
      <c r="P77" s="20"/>
      <c r="Q77" s="22"/>
      <c r="R77" s="21"/>
    </row>
    <row r="78" spans="2:18" x14ac:dyDescent="0.2">
      <c r="B78" s="2">
        <v>18</v>
      </c>
      <c r="C78" s="3">
        <v>0.39400000000000002</v>
      </c>
      <c r="D78" s="3"/>
      <c r="E78" s="19">
        <f t="shared" si="20"/>
        <v>0.34799999999999998</v>
      </c>
      <c r="F78" s="16">
        <f t="shared" si="19"/>
        <v>1</v>
      </c>
      <c r="G78" s="19">
        <f t="shared" si="21"/>
        <v>0.34799999999999998</v>
      </c>
      <c r="H78" s="1"/>
      <c r="I78" s="76">
        <f>I77+1.5</f>
        <v>14.152000000000001</v>
      </c>
      <c r="J78" s="77">
        <f>J77</f>
        <v>-1</v>
      </c>
      <c r="K78" s="19">
        <f t="shared" si="25"/>
        <v>-1</v>
      </c>
      <c r="L78" s="16">
        <f t="shared" si="26"/>
        <v>1.5</v>
      </c>
      <c r="M78" s="19">
        <f t="shared" si="24"/>
        <v>-1.5</v>
      </c>
      <c r="N78" s="24"/>
      <c r="O78" s="24"/>
      <c r="P78" s="24"/>
      <c r="Q78" s="22"/>
      <c r="R78" s="21"/>
    </row>
    <row r="79" spans="2:18" x14ac:dyDescent="0.2">
      <c r="B79" s="2">
        <v>23</v>
      </c>
      <c r="C79" s="3">
        <v>0.38</v>
      </c>
      <c r="D79" s="3"/>
      <c r="E79" s="19">
        <f t="shared" si="20"/>
        <v>0.38700000000000001</v>
      </c>
      <c r="F79" s="16">
        <f t="shared" si="19"/>
        <v>5</v>
      </c>
      <c r="G79" s="19">
        <f t="shared" si="21"/>
        <v>1.9350000000000001</v>
      </c>
      <c r="H79" s="1"/>
      <c r="I79" s="74">
        <f>I78+1.5</f>
        <v>15.652000000000001</v>
      </c>
      <c r="J79" s="75">
        <f>J77</f>
        <v>-1</v>
      </c>
      <c r="K79" s="19">
        <f t="shared" si="25"/>
        <v>-1</v>
      </c>
      <c r="L79" s="16">
        <f t="shared" si="26"/>
        <v>1.5</v>
      </c>
      <c r="M79" s="19">
        <f t="shared" si="24"/>
        <v>-1.5</v>
      </c>
      <c r="N79" s="24"/>
      <c r="O79" s="24"/>
      <c r="P79" s="24"/>
      <c r="Q79" s="22"/>
      <c r="R79" s="21"/>
    </row>
    <row r="80" spans="2:18" x14ac:dyDescent="0.2">
      <c r="B80" s="2">
        <v>28</v>
      </c>
      <c r="C80" s="3">
        <v>0.371</v>
      </c>
      <c r="D80" s="3"/>
      <c r="E80" s="19">
        <f t="shared" si="20"/>
        <v>0.3755</v>
      </c>
      <c r="F80" s="16">
        <f t="shared" si="19"/>
        <v>5</v>
      </c>
      <c r="G80" s="19">
        <f t="shared" si="21"/>
        <v>1.8774999999999999</v>
      </c>
      <c r="H80" s="1"/>
      <c r="I80" s="74">
        <f>I79+(J80-J79)*1.5</f>
        <v>17.743000000000002</v>
      </c>
      <c r="J80" s="78">
        <v>0.39400000000000002</v>
      </c>
      <c r="K80" s="19">
        <f t="shared" si="25"/>
        <v>-0.30299999999999999</v>
      </c>
      <c r="L80" s="16">
        <f t="shared" si="26"/>
        <v>2.0910000000000011</v>
      </c>
      <c r="M80" s="19">
        <f t="shared" si="24"/>
        <v>-0.63357300000000027</v>
      </c>
      <c r="N80" s="20"/>
      <c r="O80" s="20"/>
      <c r="P80" s="20"/>
      <c r="R80" s="21"/>
    </row>
    <row r="81" spans="2:18" x14ac:dyDescent="0.2">
      <c r="B81" s="2"/>
      <c r="C81" s="3"/>
      <c r="D81" s="3"/>
      <c r="E81" s="19"/>
      <c r="F81" s="16"/>
      <c r="G81" s="19"/>
      <c r="H81" s="1"/>
      <c r="I81" s="2">
        <v>23</v>
      </c>
      <c r="J81" s="3">
        <v>0.38</v>
      </c>
      <c r="K81" s="19">
        <f t="shared" si="25"/>
        <v>0.38700000000000001</v>
      </c>
      <c r="L81" s="16">
        <f t="shared" si="26"/>
        <v>5.2569999999999979</v>
      </c>
      <c r="M81" s="19">
        <f t="shared" si="24"/>
        <v>2.0344589999999991</v>
      </c>
      <c r="N81" s="20"/>
      <c r="O81" s="20"/>
      <c r="P81" s="20"/>
      <c r="R81" s="21"/>
    </row>
    <row r="82" spans="2:18" x14ac:dyDescent="0.2">
      <c r="B82" s="2"/>
      <c r="C82" s="3"/>
      <c r="D82" s="3"/>
      <c r="E82" s="19"/>
      <c r="F82" s="16"/>
      <c r="G82" s="19"/>
      <c r="H82" s="1"/>
      <c r="I82" s="2">
        <v>28</v>
      </c>
      <c r="J82" s="3">
        <v>0.371</v>
      </c>
      <c r="K82" s="19">
        <f t="shared" si="25"/>
        <v>0.3755</v>
      </c>
      <c r="L82" s="16">
        <f t="shared" si="26"/>
        <v>5</v>
      </c>
      <c r="M82" s="19">
        <f t="shared" si="24"/>
        <v>1.8774999999999999</v>
      </c>
      <c r="N82" s="20"/>
      <c r="O82" s="20"/>
      <c r="P82" s="20"/>
      <c r="R82" s="21"/>
    </row>
    <row r="83" spans="2:18" x14ac:dyDescent="0.2">
      <c r="B83" s="17"/>
      <c r="C83" s="44"/>
      <c r="D83" s="44"/>
      <c r="E83" s="19"/>
      <c r="F83" s="16"/>
      <c r="G83" s="19"/>
      <c r="I83" s="2"/>
      <c r="J83" s="3"/>
      <c r="K83" s="79"/>
      <c r="L83" s="80"/>
      <c r="M83" s="79"/>
      <c r="N83" s="20"/>
      <c r="O83" s="20"/>
      <c r="P83" s="20"/>
      <c r="R83" s="21"/>
    </row>
    <row r="84" spans="2:18" x14ac:dyDescent="0.2">
      <c r="B84" s="17"/>
      <c r="C84" s="44"/>
      <c r="D84" s="44"/>
      <c r="E84" s="19"/>
      <c r="F84" s="16"/>
      <c r="G84" s="19"/>
      <c r="I84" s="17"/>
      <c r="J84" s="17"/>
      <c r="K84" s="19"/>
      <c r="L84" s="16"/>
      <c r="M84" s="19"/>
      <c r="O84" s="24"/>
      <c r="P84" s="24"/>
    </row>
    <row r="85" spans="2:18" x14ac:dyDescent="0.2">
      <c r="B85" s="17"/>
      <c r="C85" s="44"/>
      <c r="D85" s="44"/>
      <c r="E85" s="19"/>
      <c r="F85" s="16"/>
      <c r="G85" s="19"/>
      <c r="I85" s="17"/>
      <c r="J85" s="17"/>
      <c r="K85" s="19"/>
      <c r="L85" s="16"/>
      <c r="M85" s="19"/>
      <c r="O85" s="14"/>
      <c r="P85" s="14"/>
    </row>
    <row r="86" spans="2:18" x14ac:dyDescent="0.2">
      <c r="B86" s="17"/>
      <c r="C86" s="44"/>
      <c r="D86" s="44"/>
      <c r="E86" s="19"/>
      <c r="F86" s="16"/>
      <c r="G86" s="19"/>
      <c r="I86" s="17"/>
      <c r="J86" s="17"/>
      <c r="K86" s="19"/>
      <c r="L86" s="16"/>
      <c r="M86" s="19"/>
      <c r="O86" s="14"/>
      <c r="P86" s="14"/>
    </row>
    <row r="87" spans="2:18" x14ac:dyDescent="0.2">
      <c r="B87" s="17"/>
      <c r="C87" s="44"/>
      <c r="D87" s="44"/>
      <c r="E87" s="19"/>
      <c r="F87" s="16"/>
      <c r="G87" s="19"/>
      <c r="H87" s="19"/>
      <c r="I87" s="17"/>
      <c r="J87" s="17"/>
      <c r="K87" s="19"/>
      <c r="L87" s="16"/>
      <c r="M87" s="19"/>
      <c r="N87" s="14"/>
      <c r="O87" s="14"/>
      <c r="P87" s="14"/>
    </row>
    <row r="88" spans="2:18" x14ac:dyDescent="0.2">
      <c r="B88" s="17"/>
      <c r="C88" s="44"/>
      <c r="D88" s="44"/>
      <c r="E88" s="19"/>
      <c r="F88" s="16"/>
      <c r="G88" s="19"/>
      <c r="H88" s="19"/>
      <c r="I88" s="17"/>
      <c r="J88" s="17"/>
      <c r="K88" s="19"/>
      <c r="L88" s="16">
        <f>SUM(L70:L87)</f>
        <v>28</v>
      </c>
      <c r="M88" s="19">
        <f>SUM(M70:M87)</f>
        <v>7.798254</v>
      </c>
      <c r="N88" s="14"/>
      <c r="O88" s="14"/>
      <c r="P88" s="14"/>
    </row>
    <row r="89" spans="2:18" x14ac:dyDescent="0.2">
      <c r="B89" s="17"/>
      <c r="C89" s="44"/>
      <c r="D89" s="44"/>
      <c r="E89" s="19"/>
      <c r="F89" s="16"/>
      <c r="G89" s="19"/>
      <c r="H89" s="19"/>
      <c r="I89" s="17"/>
      <c r="J89" s="17"/>
      <c r="K89" s="19"/>
      <c r="L89" s="16"/>
      <c r="M89" s="19"/>
      <c r="N89" s="14"/>
      <c r="O89" s="14"/>
      <c r="P89" s="14"/>
    </row>
    <row r="90" spans="2:18" ht="15" x14ac:dyDescent="0.2">
      <c r="B90" s="13"/>
      <c r="C90" s="30"/>
      <c r="D90" s="30"/>
      <c r="E90" s="13"/>
      <c r="F90" s="26">
        <f>SUM(F69:F89)</f>
        <v>28</v>
      </c>
      <c r="G90" s="27">
        <f>SUM(G69:G89)</f>
        <v>13.693000000000003</v>
      </c>
      <c r="H90" s="19"/>
      <c r="I90" s="19"/>
      <c r="J90" s="13"/>
      <c r="K90" s="13"/>
      <c r="L90" s="29"/>
      <c r="M90" s="30"/>
      <c r="N90" s="14"/>
      <c r="O90" s="14"/>
      <c r="P90" s="14"/>
    </row>
    <row r="91" spans="2:18" ht="15" x14ac:dyDescent="0.2">
      <c r="B91" s="13"/>
      <c r="C91" s="30"/>
      <c r="D91" s="30"/>
      <c r="E91" s="13"/>
      <c r="F91" s="16"/>
      <c r="G91" s="19"/>
      <c r="H91" s="159" t="s">
        <v>10</v>
      </c>
      <c r="I91" s="159"/>
      <c r="J91" s="19">
        <f>G90</f>
        <v>13.693000000000003</v>
      </c>
      <c r="K91" s="19" t="s">
        <v>11</v>
      </c>
      <c r="L91" s="16">
        <f>M88</f>
        <v>7.798254</v>
      </c>
      <c r="M91" s="19">
        <f>J91-L91</f>
        <v>5.8947460000000031</v>
      </c>
      <c r="N91" s="24"/>
      <c r="O91" s="14"/>
      <c r="P91" s="14"/>
    </row>
    <row r="92" spans="2:18" x14ac:dyDescent="0.2">
      <c r="B92" s="2"/>
      <c r="C92" s="3"/>
      <c r="D92" s="3"/>
      <c r="E92" s="19"/>
      <c r="F92" s="16"/>
      <c r="G92" s="19"/>
      <c r="H92" s="16"/>
      <c r="I92" s="2"/>
      <c r="J92" s="2"/>
      <c r="K92" s="19"/>
      <c r="L92" s="16"/>
      <c r="M92" s="19"/>
      <c r="N92" s="24"/>
      <c r="O92" s="24"/>
      <c r="P92" s="24"/>
      <c r="Q92" s="22"/>
      <c r="R92" s="21"/>
    </row>
    <row r="93" spans="2:18" ht="15" x14ac:dyDescent="0.2">
      <c r="B93" s="1" t="s">
        <v>7</v>
      </c>
      <c r="C93" s="1"/>
      <c r="D93" s="151">
        <v>0.3</v>
      </c>
      <c r="E93" s="151"/>
      <c r="J93" s="13"/>
      <c r="K93" s="13"/>
      <c r="L93" s="13"/>
      <c r="M93" s="13"/>
      <c r="N93" s="14"/>
      <c r="O93" s="14"/>
      <c r="P93" s="31">
        <f>I106-I104</f>
        <v>3.0000000000000018</v>
      </c>
    </row>
    <row r="94" spans="2:18" x14ac:dyDescent="0.2">
      <c r="B94" s="149" t="s">
        <v>8</v>
      </c>
      <c r="C94" s="149"/>
      <c r="D94" s="149"/>
      <c r="E94" s="149"/>
      <c r="F94" s="149"/>
      <c r="G94" s="149"/>
      <c r="H94" s="5" t="s">
        <v>5</v>
      </c>
      <c r="I94" s="149" t="s">
        <v>9</v>
      </c>
      <c r="J94" s="149"/>
      <c r="K94" s="149"/>
      <c r="L94" s="149"/>
      <c r="M94" s="149"/>
      <c r="N94" s="15"/>
      <c r="O94" s="15"/>
      <c r="P94" s="15"/>
    </row>
    <row r="95" spans="2:18" x14ac:dyDescent="0.2">
      <c r="B95" s="2">
        <v>0</v>
      </c>
      <c r="C95" s="3">
        <v>1.27</v>
      </c>
      <c r="D95" s="3"/>
      <c r="E95" s="16"/>
      <c r="F95" s="16"/>
      <c r="G95" s="16"/>
      <c r="H95" s="16"/>
      <c r="I95" s="17"/>
      <c r="J95" s="18"/>
      <c r="K95" s="19"/>
      <c r="L95" s="16"/>
      <c r="M95" s="19"/>
      <c r="N95" s="20"/>
      <c r="O95" s="20"/>
      <c r="P95" s="20"/>
      <c r="R95" s="21"/>
    </row>
    <row r="96" spans="2:18" x14ac:dyDescent="0.2">
      <c r="B96" s="2">
        <v>5</v>
      </c>
      <c r="C96" s="3">
        <v>1.2829999999999999</v>
      </c>
      <c r="D96" s="3"/>
      <c r="E96" s="19">
        <f>(C95+C96)/2</f>
        <v>1.2765</v>
      </c>
      <c r="F96" s="16">
        <f t="shared" ref="F96:F107" si="27">B96-B95</f>
        <v>5</v>
      </c>
      <c r="G96" s="19">
        <f>E96*F96</f>
        <v>6.3825000000000003</v>
      </c>
      <c r="H96" s="16"/>
      <c r="I96" s="2"/>
      <c r="J96" s="2"/>
      <c r="K96" s="19"/>
      <c r="L96" s="16"/>
      <c r="M96" s="19"/>
      <c r="N96" s="20"/>
      <c r="O96" s="20"/>
      <c r="P96" s="20"/>
      <c r="Q96" s="22"/>
      <c r="R96" s="21"/>
    </row>
    <row r="97" spans="2:18" x14ac:dyDescent="0.2">
      <c r="B97" s="2">
        <v>10</v>
      </c>
      <c r="C97" s="3">
        <v>1.29</v>
      </c>
      <c r="D97" s="3" t="s">
        <v>21</v>
      </c>
      <c r="E97" s="19">
        <f t="shared" ref="E97:E107" si="28">(C96+C97)/2</f>
        <v>1.2865</v>
      </c>
      <c r="F97" s="16">
        <f t="shared" si="27"/>
        <v>5</v>
      </c>
      <c r="G97" s="19">
        <f t="shared" ref="G97:G107" si="29">E97*F97</f>
        <v>6.4325000000000001</v>
      </c>
      <c r="H97" s="16"/>
      <c r="I97" s="2"/>
      <c r="J97" s="2"/>
      <c r="K97" s="19"/>
      <c r="L97" s="16"/>
      <c r="M97" s="19"/>
      <c r="N97" s="20"/>
      <c r="O97" s="20"/>
      <c r="P97" s="20"/>
      <c r="Q97" s="22"/>
      <c r="R97" s="21"/>
    </row>
    <row r="98" spans="2:18" x14ac:dyDescent="0.2">
      <c r="B98" s="2">
        <v>11</v>
      </c>
      <c r="C98" s="3">
        <v>0.56799999999999995</v>
      </c>
      <c r="D98" s="3"/>
      <c r="E98" s="19">
        <f t="shared" si="28"/>
        <v>0.92900000000000005</v>
      </c>
      <c r="F98" s="16">
        <f t="shared" si="27"/>
        <v>1</v>
      </c>
      <c r="G98" s="19">
        <f t="shared" si="29"/>
        <v>0.92900000000000005</v>
      </c>
      <c r="H98" s="16"/>
      <c r="I98" s="2"/>
      <c r="J98" s="2"/>
      <c r="K98" s="19"/>
      <c r="L98" s="16"/>
      <c r="M98" s="19"/>
      <c r="N98" s="20"/>
      <c r="O98" s="20"/>
      <c r="P98" s="20"/>
      <c r="Q98" s="22"/>
      <c r="R98" s="21"/>
    </row>
    <row r="99" spans="2:18" x14ac:dyDescent="0.2">
      <c r="B99" s="2">
        <v>12</v>
      </c>
      <c r="C99" s="3">
        <v>0.28699999999999998</v>
      </c>
      <c r="D99" s="3"/>
      <c r="E99" s="19">
        <f t="shared" si="28"/>
        <v>0.42749999999999999</v>
      </c>
      <c r="F99" s="16">
        <f t="shared" si="27"/>
        <v>1</v>
      </c>
      <c r="G99" s="19">
        <f t="shared" si="29"/>
        <v>0.42749999999999999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13</v>
      </c>
      <c r="C100" s="3">
        <v>-0.01</v>
      </c>
      <c r="D100" s="3"/>
      <c r="E100" s="19">
        <f t="shared" si="28"/>
        <v>0.13849999999999998</v>
      </c>
      <c r="F100" s="16">
        <f t="shared" si="27"/>
        <v>1</v>
      </c>
      <c r="G100" s="19">
        <f t="shared" si="29"/>
        <v>0.13849999999999998</v>
      </c>
      <c r="H100" s="16"/>
      <c r="I100" s="2"/>
      <c r="J100" s="2"/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15</v>
      </c>
      <c r="C101" s="3">
        <v>-0.124</v>
      </c>
      <c r="D101" s="3"/>
      <c r="E101" s="19">
        <f t="shared" si="28"/>
        <v>-6.7000000000000004E-2</v>
      </c>
      <c r="F101" s="16">
        <f t="shared" si="27"/>
        <v>2</v>
      </c>
      <c r="G101" s="19">
        <f t="shared" si="29"/>
        <v>-0.13400000000000001</v>
      </c>
      <c r="H101" s="16"/>
      <c r="I101" s="2">
        <v>0</v>
      </c>
      <c r="J101" s="3">
        <v>1.27</v>
      </c>
      <c r="K101" s="19"/>
      <c r="L101" s="16"/>
      <c r="M101" s="19"/>
      <c r="N101" s="20"/>
      <c r="O101" s="20"/>
      <c r="P101" s="20"/>
      <c r="Q101" s="22"/>
      <c r="R101" s="21"/>
    </row>
    <row r="102" spans="2:18" x14ac:dyDescent="0.2">
      <c r="B102" s="2">
        <v>17</v>
      </c>
      <c r="C102" s="3">
        <v>-1.7999999999999999E-2</v>
      </c>
      <c r="D102" s="3"/>
      <c r="E102" s="19">
        <f t="shared" si="28"/>
        <v>-7.0999999999999994E-2</v>
      </c>
      <c r="F102" s="16">
        <f t="shared" si="27"/>
        <v>2</v>
      </c>
      <c r="G102" s="19">
        <f t="shared" si="29"/>
        <v>-0.14199999999999999</v>
      </c>
      <c r="H102" s="16"/>
      <c r="I102" s="2">
        <v>5</v>
      </c>
      <c r="J102" s="3">
        <v>1.2829999999999999</v>
      </c>
      <c r="K102" s="19">
        <f t="shared" ref="K102" si="30">AVERAGE(J101,J102)</f>
        <v>1.2765</v>
      </c>
      <c r="L102" s="16">
        <f t="shared" ref="L102" si="31">I102-I101</f>
        <v>5</v>
      </c>
      <c r="M102" s="19">
        <f t="shared" ref="M102:M109" si="32">L102*K102</f>
        <v>6.3825000000000003</v>
      </c>
      <c r="N102" s="20"/>
      <c r="O102" s="20"/>
      <c r="P102" s="20"/>
      <c r="Q102" s="22"/>
      <c r="R102" s="21"/>
    </row>
    <row r="103" spans="2:18" x14ac:dyDescent="0.2">
      <c r="B103" s="2">
        <v>18</v>
      </c>
      <c r="C103" s="3">
        <v>0.25900000000000001</v>
      </c>
      <c r="D103" s="3"/>
      <c r="E103" s="19">
        <f t="shared" si="28"/>
        <v>0.12050000000000001</v>
      </c>
      <c r="F103" s="16">
        <f t="shared" si="27"/>
        <v>1</v>
      </c>
      <c r="G103" s="19">
        <f t="shared" si="29"/>
        <v>0.12050000000000001</v>
      </c>
      <c r="H103" s="16"/>
      <c r="I103" s="2">
        <v>10</v>
      </c>
      <c r="J103" s="3">
        <v>1.29</v>
      </c>
      <c r="K103" s="19">
        <f>AVERAGE(J102,J103)</f>
        <v>1.2865</v>
      </c>
      <c r="L103" s="16">
        <f>I103-I102</f>
        <v>5</v>
      </c>
      <c r="M103" s="19">
        <f t="shared" si="32"/>
        <v>6.4325000000000001</v>
      </c>
      <c r="N103" s="24"/>
      <c r="O103" s="24"/>
      <c r="P103" s="24"/>
      <c r="Q103" s="22"/>
      <c r="R103" s="21"/>
    </row>
    <row r="104" spans="2:18" x14ac:dyDescent="0.2">
      <c r="B104" s="2">
        <v>19</v>
      </c>
      <c r="C104" s="3">
        <v>0.68600000000000005</v>
      </c>
      <c r="D104" s="3"/>
      <c r="E104" s="19">
        <f t="shared" si="28"/>
        <v>0.47250000000000003</v>
      </c>
      <c r="F104" s="16">
        <f t="shared" si="27"/>
        <v>1</v>
      </c>
      <c r="G104" s="19">
        <f t="shared" si="29"/>
        <v>0.47250000000000003</v>
      </c>
      <c r="H104" s="16"/>
      <c r="I104" s="74">
        <f>I103+(J103-J104)*1.5</f>
        <v>13.435</v>
      </c>
      <c r="J104" s="75">
        <v>-1</v>
      </c>
      <c r="K104" s="19">
        <f t="shared" ref="K104:K109" si="33">AVERAGE(J103,J104)</f>
        <v>0.14500000000000002</v>
      </c>
      <c r="L104" s="16">
        <f t="shared" ref="L104:L109" si="34">I104-I103</f>
        <v>3.4350000000000005</v>
      </c>
      <c r="M104" s="19">
        <f t="shared" si="32"/>
        <v>0.49807500000000016</v>
      </c>
      <c r="N104" s="20"/>
      <c r="O104" s="20"/>
      <c r="P104" s="20"/>
      <c r="Q104" s="22"/>
      <c r="R104" s="21"/>
    </row>
    <row r="105" spans="2:18" x14ac:dyDescent="0.2">
      <c r="B105" s="2">
        <v>20</v>
      </c>
      <c r="C105" s="3">
        <v>1.202</v>
      </c>
      <c r="D105" s="3" t="s">
        <v>22</v>
      </c>
      <c r="E105" s="19">
        <f t="shared" si="28"/>
        <v>0.94399999999999995</v>
      </c>
      <c r="F105" s="16">
        <f t="shared" si="27"/>
        <v>1</v>
      </c>
      <c r="G105" s="19">
        <f t="shared" si="29"/>
        <v>0.94399999999999995</v>
      </c>
      <c r="H105" s="1"/>
      <c r="I105" s="76">
        <f>I104+1.5</f>
        <v>14.935</v>
      </c>
      <c r="J105" s="77">
        <f>J104</f>
        <v>-1</v>
      </c>
      <c r="K105" s="19">
        <f t="shared" si="33"/>
        <v>-1</v>
      </c>
      <c r="L105" s="16">
        <f t="shared" si="34"/>
        <v>1.5</v>
      </c>
      <c r="M105" s="19">
        <f t="shared" si="32"/>
        <v>-1.5</v>
      </c>
      <c r="N105" s="24"/>
      <c r="O105" s="24"/>
      <c r="P105" s="24"/>
      <c r="Q105" s="22"/>
      <c r="R105" s="21"/>
    </row>
    <row r="106" spans="2:18" x14ac:dyDescent="0.2">
      <c r="B106" s="2">
        <v>25</v>
      </c>
      <c r="C106" s="3">
        <v>1.198</v>
      </c>
      <c r="D106" s="3"/>
      <c r="E106" s="19">
        <f t="shared" si="28"/>
        <v>1.2</v>
      </c>
      <c r="F106" s="16">
        <f t="shared" si="27"/>
        <v>5</v>
      </c>
      <c r="G106" s="19">
        <f t="shared" si="29"/>
        <v>6</v>
      </c>
      <c r="H106" s="1"/>
      <c r="I106" s="74">
        <f>I105+1.5</f>
        <v>16.435000000000002</v>
      </c>
      <c r="J106" s="75">
        <f>J104</f>
        <v>-1</v>
      </c>
      <c r="K106" s="19">
        <f t="shared" si="33"/>
        <v>-1</v>
      </c>
      <c r="L106" s="16">
        <f t="shared" si="34"/>
        <v>1.5000000000000018</v>
      </c>
      <c r="M106" s="19">
        <f t="shared" si="32"/>
        <v>-1.5000000000000018</v>
      </c>
      <c r="N106" s="24"/>
      <c r="O106" s="24"/>
      <c r="P106" s="24"/>
      <c r="Q106" s="22"/>
      <c r="R106" s="21"/>
    </row>
    <row r="107" spans="2:18" x14ac:dyDescent="0.2">
      <c r="B107" s="2">
        <v>30</v>
      </c>
      <c r="C107" s="3">
        <v>1.1859999999999999</v>
      </c>
      <c r="D107" s="3"/>
      <c r="E107" s="19">
        <f t="shared" si="28"/>
        <v>1.1919999999999999</v>
      </c>
      <c r="F107" s="16">
        <f t="shared" si="27"/>
        <v>5</v>
      </c>
      <c r="G107" s="19">
        <f t="shared" si="29"/>
        <v>5.96</v>
      </c>
      <c r="H107" s="1"/>
      <c r="I107" s="74">
        <f>I106+(J107-J106)*1.5</f>
        <v>19.738000000000003</v>
      </c>
      <c r="J107" s="78">
        <v>1.202</v>
      </c>
      <c r="K107" s="19">
        <f t="shared" si="33"/>
        <v>0.10099999999999998</v>
      </c>
      <c r="L107" s="16">
        <f t="shared" si="34"/>
        <v>3.3030000000000008</v>
      </c>
      <c r="M107" s="19">
        <f t="shared" si="32"/>
        <v>0.33360300000000004</v>
      </c>
      <c r="N107" s="20"/>
      <c r="O107" s="20"/>
      <c r="P107" s="20"/>
      <c r="R107" s="21"/>
    </row>
    <row r="108" spans="2:18" x14ac:dyDescent="0.2">
      <c r="B108" s="2"/>
      <c r="C108" s="3"/>
      <c r="D108" s="3"/>
      <c r="E108" s="19"/>
      <c r="F108" s="16"/>
      <c r="G108" s="19"/>
      <c r="H108" s="1"/>
      <c r="I108" s="2">
        <v>25</v>
      </c>
      <c r="J108" s="3">
        <v>1.198</v>
      </c>
      <c r="K108" s="19">
        <f t="shared" si="33"/>
        <v>1.2</v>
      </c>
      <c r="L108" s="16">
        <f t="shared" si="34"/>
        <v>5.2619999999999969</v>
      </c>
      <c r="M108" s="19">
        <f t="shared" si="32"/>
        <v>6.3143999999999965</v>
      </c>
      <c r="N108" s="20"/>
      <c r="O108" s="20"/>
      <c r="P108" s="20"/>
      <c r="R108" s="21"/>
    </row>
    <row r="109" spans="2:18" x14ac:dyDescent="0.2">
      <c r="B109" s="2"/>
      <c r="C109" s="3"/>
      <c r="D109" s="3"/>
      <c r="E109" s="19"/>
      <c r="F109" s="16"/>
      <c r="G109" s="19"/>
      <c r="H109" s="1"/>
      <c r="I109" s="2">
        <v>30</v>
      </c>
      <c r="J109" s="3">
        <v>1.1859999999999999</v>
      </c>
      <c r="K109" s="19">
        <f t="shared" si="33"/>
        <v>1.1919999999999999</v>
      </c>
      <c r="L109" s="16">
        <f t="shared" si="34"/>
        <v>5</v>
      </c>
      <c r="M109" s="19">
        <f t="shared" si="32"/>
        <v>5.96</v>
      </c>
      <c r="N109" s="20"/>
      <c r="O109" s="20"/>
      <c r="P109" s="20"/>
      <c r="R109" s="21"/>
    </row>
    <row r="110" spans="2:18" x14ac:dyDescent="0.2">
      <c r="B110" s="17"/>
      <c r="C110" s="44"/>
      <c r="D110" s="44"/>
      <c r="E110" s="19"/>
      <c r="F110" s="16"/>
      <c r="G110" s="19"/>
      <c r="I110" s="2"/>
      <c r="J110" s="3"/>
      <c r="K110" s="19"/>
      <c r="L110" s="16"/>
      <c r="M110" s="19"/>
      <c r="N110" s="20"/>
      <c r="O110" s="20"/>
      <c r="P110" s="20"/>
      <c r="R110" s="21"/>
    </row>
    <row r="111" spans="2:18" x14ac:dyDescent="0.2">
      <c r="B111" s="17"/>
      <c r="C111" s="44"/>
      <c r="D111" s="44"/>
      <c r="E111" s="19"/>
      <c r="F111" s="16"/>
      <c r="G111" s="19"/>
      <c r="I111" s="2"/>
      <c r="J111" s="3"/>
      <c r="K111" s="79"/>
      <c r="L111" s="80"/>
      <c r="M111" s="79"/>
      <c r="O111" s="24"/>
      <c r="P111" s="24"/>
    </row>
    <row r="112" spans="2:18" x14ac:dyDescent="0.2">
      <c r="B112" s="17"/>
      <c r="C112" s="44"/>
      <c r="D112" s="44"/>
      <c r="E112" s="19"/>
      <c r="F112" s="16"/>
      <c r="G112" s="19"/>
      <c r="I112" s="2"/>
      <c r="J112" s="3"/>
      <c r="K112" s="79"/>
      <c r="L112" s="80"/>
      <c r="M112" s="79"/>
      <c r="O112" s="14"/>
      <c r="P112" s="14"/>
    </row>
    <row r="113" spans="2:18" x14ac:dyDescent="0.2">
      <c r="B113" s="17"/>
      <c r="C113" s="44"/>
      <c r="D113" s="44"/>
      <c r="E113" s="19"/>
      <c r="F113" s="16"/>
      <c r="G113" s="19"/>
      <c r="I113" s="17"/>
      <c r="J113" s="17"/>
      <c r="K113" s="19"/>
      <c r="L113" s="16"/>
      <c r="M113" s="19"/>
      <c r="O113" s="14"/>
      <c r="P113" s="14"/>
    </row>
    <row r="114" spans="2:18" x14ac:dyDescent="0.2">
      <c r="B114" s="17"/>
      <c r="C114" s="44"/>
      <c r="D114" s="44"/>
      <c r="E114" s="19"/>
      <c r="F114" s="16"/>
      <c r="G114" s="19"/>
      <c r="H114" s="19"/>
      <c r="I114" s="17"/>
      <c r="J114" s="17"/>
      <c r="K114" s="19"/>
      <c r="L114" s="16"/>
      <c r="M114" s="19"/>
      <c r="N114" s="14"/>
      <c r="O114" s="14"/>
      <c r="P114" s="14"/>
    </row>
    <row r="115" spans="2:18" x14ac:dyDescent="0.2">
      <c r="B115" s="17"/>
      <c r="C115" s="44"/>
      <c r="D115" s="44"/>
      <c r="E115" s="19"/>
      <c r="F115" s="16"/>
      <c r="G115" s="19"/>
      <c r="H115" s="19"/>
      <c r="I115" s="17"/>
      <c r="J115" s="17"/>
      <c r="K115" s="19"/>
      <c r="L115" s="16">
        <f>SUM(L97:L114)</f>
        <v>30</v>
      </c>
      <c r="M115" s="19">
        <f>SUM(M97:M114)</f>
        <v>22.921077999999998</v>
      </c>
      <c r="N115" s="14"/>
      <c r="O115" s="14"/>
      <c r="P115" s="14"/>
    </row>
    <row r="116" spans="2:18" x14ac:dyDescent="0.2">
      <c r="B116" s="17"/>
      <c r="C116" s="44"/>
      <c r="D116" s="44"/>
      <c r="E116" s="19"/>
      <c r="F116" s="16"/>
      <c r="G116" s="19"/>
      <c r="H116" s="19"/>
      <c r="I116" s="17"/>
      <c r="J116" s="17"/>
      <c r="K116" s="19"/>
      <c r="L116" s="16"/>
      <c r="M116" s="19"/>
      <c r="N116" s="14"/>
      <c r="O116" s="14"/>
      <c r="P116" s="14"/>
    </row>
    <row r="117" spans="2:18" ht="15" x14ac:dyDescent="0.2">
      <c r="B117" s="13"/>
      <c r="C117" s="30"/>
      <c r="D117" s="30"/>
      <c r="E117" s="13"/>
      <c r="F117" s="26">
        <f>SUM(F96:F116)</f>
        <v>30</v>
      </c>
      <c r="G117" s="27">
        <f>SUM(G96:G116)</f>
        <v>27.531000000000002</v>
      </c>
      <c r="H117" s="19"/>
      <c r="I117" s="19"/>
      <c r="J117" s="13"/>
      <c r="K117" s="13"/>
      <c r="L117" s="29"/>
      <c r="M117" s="30"/>
      <c r="N117" s="14"/>
      <c r="O117" s="14"/>
      <c r="P117" s="14"/>
    </row>
    <row r="118" spans="2:18" ht="15" x14ac:dyDescent="0.2">
      <c r="B118" s="13"/>
      <c r="C118" s="30"/>
      <c r="D118" s="30"/>
      <c r="E118" s="13"/>
      <c r="F118" s="16"/>
      <c r="G118" s="19"/>
      <c r="H118" s="159" t="s">
        <v>10</v>
      </c>
      <c r="I118" s="159"/>
      <c r="J118" s="19">
        <f>G117</f>
        <v>27.531000000000002</v>
      </c>
      <c r="K118" s="19" t="s">
        <v>11</v>
      </c>
      <c r="L118" s="16">
        <f>M115</f>
        <v>22.921077999999998</v>
      </c>
      <c r="M118" s="19">
        <f>J118-L118</f>
        <v>4.6099220000000045</v>
      </c>
      <c r="N118" s="24"/>
      <c r="O118" s="14"/>
      <c r="P118" s="14"/>
    </row>
    <row r="119" spans="2:18" x14ac:dyDescent="0.2">
      <c r="B119" s="2"/>
      <c r="C119" s="3"/>
      <c r="D119" s="3"/>
      <c r="E119" s="19"/>
      <c r="F119" s="16"/>
      <c r="G119" s="19"/>
      <c r="H119" s="16"/>
      <c r="I119" s="2"/>
      <c r="J119" s="2"/>
      <c r="K119" s="19"/>
      <c r="L119" s="16"/>
      <c r="M119" s="19"/>
      <c r="N119" s="24"/>
      <c r="O119" s="24"/>
      <c r="P119" s="24"/>
      <c r="Q119" s="22"/>
      <c r="R119" s="21"/>
    </row>
    <row r="120" spans="2:18" ht="15" x14ac:dyDescent="0.2">
      <c r="B120" s="1" t="s">
        <v>7</v>
      </c>
      <c r="C120" s="1"/>
      <c r="D120" s="151">
        <v>0.4</v>
      </c>
      <c r="E120" s="151"/>
      <c r="J120" s="13"/>
      <c r="K120" s="13"/>
      <c r="L120" s="13"/>
      <c r="M120" s="13"/>
      <c r="N120" s="14"/>
      <c r="O120" s="14"/>
      <c r="P120" s="14"/>
    </row>
    <row r="121" spans="2:18" x14ac:dyDescent="0.2">
      <c r="B121" s="149" t="s">
        <v>8</v>
      </c>
      <c r="C121" s="149"/>
      <c r="D121" s="149"/>
      <c r="E121" s="149"/>
      <c r="F121" s="149"/>
      <c r="G121" s="149"/>
      <c r="H121" s="5" t="s">
        <v>5</v>
      </c>
      <c r="I121" s="149" t="s">
        <v>9</v>
      </c>
      <c r="J121" s="149"/>
      <c r="K121" s="149"/>
      <c r="L121" s="149"/>
      <c r="M121" s="149"/>
      <c r="N121" s="15"/>
      <c r="O121" s="15"/>
      <c r="P121" s="20">
        <f>I133-I131</f>
        <v>-35</v>
      </c>
    </row>
    <row r="122" spans="2:18" x14ac:dyDescent="0.2">
      <c r="B122" s="2">
        <v>0</v>
      </c>
      <c r="C122" s="3">
        <v>1.1930000000000001</v>
      </c>
      <c r="D122" s="3"/>
      <c r="E122" s="16"/>
      <c r="F122" s="16"/>
      <c r="G122" s="16"/>
      <c r="H122" s="16"/>
      <c r="I122" s="2">
        <v>0</v>
      </c>
      <c r="J122" s="3">
        <v>1.1930000000000001</v>
      </c>
      <c r="K122" s="19"/>
      <c r="L122" s="16"/>
      <c r="M122" s="19"/>
      <c r="N122" s="20"/>
      <c r="O122" s="20"/>
      <c r="P122" s="20"/>
      <c r="R122" s="21"/>
    </row>
    <row r="123" spans="2:18" x14ac:dyDescent="0.2">
      <c r="B123" s="2">
        <v>5</v>
      </c>
      <c r="C123" s="3">
        <v>1.181</v>
      </c>
      <c r="D123" s="3"/>
      <c r="E123" s="19">
        <f>(C122+C123)/2</f>
        <v>1.1870000000000001</v>
      </c>
      <c r="F123" s="16">
        <f t="shared" ref="F123:F135" si="35">B123-B122</f>
        <v>5</v>
      </c>
      <c r="G123" s="19">
        <f>E123*F123</f>
        <v>5.9350000000000005</v>
      </c>
      <c r="H123" s="16"/>
      <c r="I123" s="2">
        <v>5</v>
      </c>
      <c r="J123" s="3">
        <v>1.181</v>
      </c>
      <c r="K123" s="19">
        <f t="shared" ref="K123:K125" si="36">AVERAGE(J122,J123)</f>
        <v>1.1870000000000001</v>
      </c>
      <c r="L123" s="16">
        <f t="shared" ref="L123:L125" si="37">I123-I122</f>
        <v>5</v>
      </c>
      <c r="M123" s="19">
        <f t="shared" ref="M123:M125" si="38">L123*K123</f>
        <v>5.9350000000000005</v>
      </c>
      <c r="N123" s="20"/>
      <c r="O123" s="20"/>
      <c r="P123" s="20"/>
      <c r="Q123" s="22"/>
      <c r="R123" s="21"/>
    </row>
    <row r="124" spans="2:18" x14ac:dyDescent="0.2">
      <c r="B124" s="2">
        <v>10</v>
      </c>
      <c r="C124" s="3">
        <v>1.159</v>
      </c>
      <c r="D124" s="3" t="s">
        <v>21</v>
      </c>
      <c r="E124" s="19">
        <f t="shared" ref="E124:E135" si="39">(C123+C124)/2</f>
        <v>1.17</v>
      </c>
      <c r="F124" s="16">
        <f t="shared" si="35"/>
        <v>5</v>
      </c>
      <c r="G124" s="19">
        <f t="shared" ref="G124:G135" si="40">E124*F124</f>
        <v>5.85</v>
      </c>
      <c r="H124" s="16"/>
      <c r="I124" s="2">
        <v>9.75</v>
      </c>
      <c r="J124" s="3">
        <v>1.159</v>
      </c>
      <c r="K124" s="19">
        <f t="shared" si="36"/>
        <v>1.17</v>
      </c>
      <c r="L124" s="16">
        <f t="shared" si="37"/>
        <v>4.75</v>
      </c>
      <c r="M124" s="19">
        <f t="shared" si="38"/>
        <v>5.5574999999999992</v>
      </c>
      <c r="N124" s="20"/>
      <c r="O124" s="20"/>
      <c r="P124" s="20"/>
      <c r="Q124" s="22"/>
      <c r="R124" s="21"/>
    </row>
    <row r="125" spans="2:18" x14ac:dyDescent="0.2">
      <c r="B125" s="2">
        <v>11</v>
      </c>
      <c r="C125" s="3">
        <v>0.54200000000000004</v>
      </c>
      <c r="D125" s="3"/>
      <c r="E125" s="19">
        <f t="shared" si="39"/>
        <v>0.85050000000000003</v>
      </c>
      <c r="F125" s="16">
        <f t="shared" si="35"/>
        <v>1</v>
      </c>
      <c r="G125" s="19">
        <f t="shared" si="40"/>
        <v>0.85050000000000003</v>
      </c>
      <c r="H125" s="16"/>
      <c r="I125" s="74">
        <f>I124+(J124-J125)*1.5</f>
        <v>12.9885</v>
      </c>
      <c r="J125" s="75">
        <v>-1</v>
      </c>
      <c r="K125" s="19">
        <f t="shared" si="36"/>
        <v>7.9500000000000015E-2</v>
      </c>
      <c r="L125" s="16">
        <f t="shared" si="37"/>
        <v>3.2385000000000002</v>
      </c>
      <c r="M125" s="19">
        <f t="shared" si="38"/>
        <v>0.25746075000000007</v>
      </c>
      <c r="N125" s="20"/>
      <c r="O125" s="20"/>
      <c r="P125" s="20"/>
      <c r="Q125" s="22"/>
      <c r="R125" s="21"/>
    </row>
    <row r="126" spans="2:18" x14ac:dyDescent="0.2">
      <c r="B126" s="2">
        <v>12</v>
      </c>
      <c r="C126" s="3">
        <v>0.183</v>
      </c>
      <c r="D126" s="3"/>
      <c r="E126" s="19">
        <f t="shared" si="39"/>
        <v>0.36250000000000004</v>
      </c>
      <c r="F126" s="16">
        <f t="shared" si="35"/>
        <v>1</v>
      </c>
      <c r="G126" s="19">
        <f t="shared" si="40"/>
        <v>0.36250000000000004</v>
      </c>
      <c r="H126" s="16"/>
      <c r="I126" s="76">
        <f>I125+1.5</f>
        <v>14.4885</v>
      </c>
      <c r="J126" s="77">
        <f>J125</f>
        <v>-1</v>
      </c>
      <c r="K126" s="19">
        <f t="shared" ref="K126:K129" si="41">AVERAGE(J125,J126)</f>
        <v>-1</v>
      </c>
      <c r="L126" s="16">
        <f t="shared" ref="L126:L129" si="42">I126-I125</f>
        <v>1.5</v>
      </c>
      <c r="M126" s="19">
        <f t="shared" ref="M126:M131" si="43">L126*K126</f>
        <v>-1.5</v>
      </c>
      <c r="N126" s="20"/>
      <c r="O126" s="20"/>
      <c r="P126" s="20"/>
      <c r="Q126" s="22"/>
      <c r="R126" s="21"/>
    </row>
    <row r="127" spans="2:18" x14ac:dyDescent="0.2">
      <c r="B127" s="2">
        <v>13</v>
      </c>
      <c r="C127" s="3">
        <v>-9.8000000000000004E-2</v>
      </c>
      <c r="D127" s="3"/>
      <c r="E127" s="19">
        <f t="shared" si="39"/>
        <v>4.2499999999999996E-2</v>
      </c>
      <c r="F127" s="16">
        <f t="shared" si="35"/>
        <v>1</v>
      </c>
      <c r="G127" s="19">
        <f t="shared" si="40"/>
        <v>4.2499999999999996E-2</v>
      </c>
      <c r="H127" s="16"/>
      <c r="I127" s="74">
        <f>I126+1.5</f>
        <v>15.9885</v>
      </c>
      <c r="J127" s="75">
        <f>J125</f>
        <v>-1</v>
      </c>
      <c r="K127" s="19">
        <f t="shared" si="41"/>
        <v>-1</v>
      </c>
      <c r="L127" s="16">
        <f t="shared" si="42"/>
        <v>1.5</v>
      </c>
      <c r="M127" s="19">
        <f t="shared" si="43"/>
        <v>-1.5</v>
      </c>
      <c r="N127" s="20"/>
      <c r="O127" s="20"/>
      <c r="P127" s="20"/>
      <c r="Q127" s="22"/>
      <c r="R127" s="21"/>
    </row>
    <row r="128" spans="2:18" x14ac:dyDescent="0.2">
      <c r="B128" s="2">
        <v>14.5</v>
      </c>
      <c r="C128" s="3">
        <v>-0.20699999999999999</v>
      </c>
      <c r="D128" s="3"/>
      <c r="E128" s="19">
        <f t="shared" si="39"/>
        <v>-0.1525</v>
      </c>
      <c r="F128" s="16">
        <f t="shared" si="35"/>
        <v>1.5</v>
      </c>
      <c r="G128" s="19">
        <f t="shared" si="40"/>
        <v>-0.22875000000000001</v>
      </c>
      <c r="H128" s="16"/>
      <c r="I128" s="74">
        <f>I127+(J128-J127)*1.5</f>
        <v>19.351500000000001</v>
      </c>
      <c r="J128" s="78">
        <v>1.242</v>
      </c>
      <c r="K128" s="19">
        <f t="shared" si="41"/>
        <v>0.121</v>
      </c>
      <c r="L128" s="16">
        <f t="shared" si="42"/>
        <v>3.3630000000000013</v>
      </c>
      <c r="M128" s="19">
        <f t="shared" si="43"/>
        <v>0.40692300000000015</v>
      </c>
      <c r="N128" s="20"/>
      <c r="O128" s="20"/>
      <c r="P128" s="20"/>
      <c r="Q128" s="22"/>
      <c r="R128" s="21"/>
    </row>
    <row r="129" spans="2:18" x14ac:dyDescent="0.2">
      <c r="B129" s="2">
        <v>16</v>
      </c>
      <c r="C129" s="3">
        <v>-0.10199999999999999</v>
      </c>
      <c r="D129" s="3"/>
      <c r="E129" s="19">
        <f t="shared" si="39"/>
        <v>-0.1545</v>
      </c>
      <c r="F129" s="16">
        <f t="shared" si="35"/>
        <v>1.5</v>
      </c>
      <c r="G129" s="19">
        <f t="shared" si="40"/>
        <v>-0.23175000000000001</v>
      </c>
      <c r="H129" s="16"/>
      <c r="I129" s="2">
        <v>25</v>
      </c>
      <c r="J129" s="3">
        <v>1.2370000000000001</v>
      </c>
      <c r="K129" s="19">
        <f t="shared" si="41"/>
        <v>1.2395</v>
      </c>
      <c r="L129" s="16">
        <f t="shared" si="42"/>
        <v>5.6484999999999985</v>
      </c>
      <c r="M129" s="19">
        <f t="shared" si="43"/>
        <v>7.0013157499999981</v>
      </c>
      <c r="N129" s="20"/>
      <c r="O129" s="20"/>
      <c r="P129" s="20"/>
      <c r="Q129" s="22"/>
      <c r="R129" s="21"/>
    </row>
    <row r="130" spans="2:18" x14ac:dyDescent="0.2">
      <c r="B130" s="2">
        <v>17</v>
      </c>
      <c r="C130" s="3">
        <v>0.19700000000000001</v>
      </c>
      <c r="D130" s="3"/>
      <c r="E130" s="19">
        <f t="shared" si="39"/>
        <v>4.7500000000000007E-2</v>
      </c>
      <c r="F130" s="16">
        <f t="shared" si="35"/>
        <v>1</v>
      </c>
      <c r="G130" s="19">
        <f t="shared" si="40"/>
        <v>4.7500000000000007E-2</v>
      </c>
      <c r="H130" s="16"/>
      <c r="I130" s="2">
        <v>30</v>
      </c>
      <c r="J130" s="3">
        <v>1.2290000000000001</v>
      </c>
      <c r="K130" s="19">
        <f>AVERAGE(J129,J130)</f>
        <v>1.2330000000000001</v>
      </c>
      <c r="L130" s="16">
        <f>I130-I129</f>
        <v>5</v>
      </c>
      <c r="M130" s="19">
        <f t="shared" si="43"/>
        <v>6.1650000000000009</v>
      </c>
      <c r="N130" s="24"/>
      <c r="O130" s="24"/>
      <c r="P130" s="24"/>
      <c r="Q130" s="22"/>
      <c r="R130" s="21"/>
    </row>
    <row r="131" spans="2:18" x14ac:dyDescent="0.2">
      <c r="B131" s="2">
        <v>18</v>
      </c>
      <c r="C131" s="3">
        <v>0.59199999999999997</v>
      </c>
      <c r="D131" s="3"/>
      <c r="E131" s="19">
        <f t="shared" si="39"/>
        <v>0.39449999999999996</v>
      </c>
      <c r="F131" s="16">
        <f t="shared" si="35"/>
        <v>1</v>
      </c>
      <c r="G131" s="19">
        <f t="shared" si="40"/>
        <v>0.39449999999999996</v>
      </c>
      <c r="H131" s="16"/>
      <c r="I131" s="2">
        <v>35</v>
      </c>
      <c r="J131" s="3">
        <v>1.2230000000000001</v>
      </c>
      <c r="K131" s="19">
        <f t="shared" ref="K131" si="44">AVERAGE(J130,J131)</f>
        <v>1.226</v>
      </c>
      <c r="L131" s="16">
        <f t="shared" ref="L131" si="45">I131-I130</f>
        <v>5</v>
      </c>
      <c r="M131" s="19">
        <f t="shared" si="43"/>
        <v>6.13</v>
      </c>
      <c r="N131" s="20"/>
      <c r="O131" s="20"/>
      <c r="P131" s="20"/>
      <c r="Q131" s="22"/>
      <c r="R131" s="21"/>
    </row>
    <row r="132" spans="2:18" x14ac:dyDescent="0.2">
      <c r="B132" s="2">
        <v>19</v>
      </c>
      <c r="C132" s="3">
        <v>1.242</v>
      </c>
      <c r="D132" s="3" t="s">
        <v>22</v>
      </c>
      <c r="E132" s="19">
        <f t="shared" si="39"/>
        <v>0.91700000000000004</v>
      </c>
      <c r="F132" s="16">
        <f t="shared" si="35"/>
        <v>1</v>
      </c>
      <c r="G132" s="19">
        <f t="shared" si="40"/>
        <v>0.91700000000000004</v>
      </c>
      <c r="H132" s="1"/>
      <c r="I132" s="2"/>
      <c r="J132" s="3"/>
      <c r="K132" s="19"/>
      <c r="L132" s="16"/>
      <c r="M132" s="19"/>
      <c r="N132" s="24"/>
      <c r="O132" s="24"/>
      <c r="P132" s="24"/>
      <c r="Q132" s="22"/>
      <c r="R132" s="21"/>
    </row>
    <row r="133" spans="2:18" x14ac:dyDescent="0.2">
      <c r="B133" s="2">
        <v>25</v>
      </c>
      <c r="C133" s="3">
        <v>1.2370000000000001</v>
      </c>
      <c r="D133" s="3"/>
      <c r="E133" s="19">
        <f t="shared" si="39"/>
        <v>1.2395</v>
      </c>
      <c r="F133" s="16">
        <f t="shared" si="35"/>
        <v>6</v>
      </c>
      <c r="G133" s="19">
        <f t="shared" si="40"/>
        <v>7.4370000000000003</v>
      </c>
      <c r="H133" s="1"/>
      <c r="I133" s="16"/>
      <c r="J133" s="16"/>
      <c r="K133" s="19"/>
      <c r="L133" s="16"/>
      <c r="M133" s="19"/>
      <c r="N133" s="24"/>
      <c r="O133" s="24"/>
      <c r="P133" s="24"/>
      <c r="Q133" s="22"/>
      <c r="R133" s="21"/>
    </row>
    <row r="134" spans="2:18" x14ac:dyDescent="0.2">
      <c r="B134" s="2">
        <v>30</v>
      </c>
      <c r="C134" s="3">
        <v>1.2290000000000001</v>
      </c>
      <c r="D134" s="3"/>
      <c r="E134" s="19">
        <f t="shared" si="39"/>
        <v>1.2330000000000001</v>
      </c>
      <c r="F134" s="16">
        <f t="shared" si="35"/>
        <v>5</v>
      </c>
      <c r="G134" s="19">
        <f t="shared" si="40"/>
        <v>6.1650000000000009</v>
      </c>
      <c r="H134" s="1"/>
      <c r="I134" s="16"/>
      <c r="J134" s="16"/>
      <c r="K134" s="19"/>
      <c r="L134" s="16"/>
      <c r="M134" s="19"/>
      <c r="N134" s="20"/>
      <c r="O134" s="20"/>
      <c r="P134" s="20"/>
      <c r="R134" s="21"/>
    </row>
    <row r="135" spans="2:18" x14ac:dyDescent="0.2">
      <c r="B135" s="2">
        <v>35</v>
      </c>
      <c r="C135" s="3">
        <v>1.2230000000000001</v>
      </c>
      <c r="D135" s="3"/>
      <c r="E135" s="19">
        <f t="shared" si="39"/>
        <v>1.226</v>
      </c>
      <c r="F135" s="16">
        <f t="shared" si="35"/>
        <v>5</v>
      </c>
      <c r="G135" s="19">
        <f t="shared" si="40"/>
        <v>6.13</v>
      </c>
      <c r="H135" s="1"/>
      <c r="I135" s="2"/>
      <c r="J135" s="28"/>
      <c r="K135" s="19"/>
      <c r="L135" s="16"/>
      <c r="M135" s="19"/>
      <c r="N135" s="20"/>
      <c r="O135" s="20"/>
      <c r="P135" s="20"/>
      <c r="R135" s="21"/>
    </row>
    <row r="136" spans="2:18" x14ac:dyDescent="0.2">
      <c r="B136" s="2"/>
      <c r="C136" s="3"/>
      <c r="D136" s="3"/>
      <c r="E136" s="19"/>
      <c r="F136" s="16"/>
      <c r="G136" s="19"/>
      <c r="H136" s="1"/>
      <c r="I136" s="17"/>
      <c r="J136" s="17"/>
      <c r="K136" s="19"/>
      <c r="L136" s="16"/>
      <c r="M136" s="19"/>
      <c r="N136" s="20"/>
      <c r="O136" s="20"/>
      <c r="P136" s="20"/>
      <c r="R136" s="21"/>
    </row>
    <row r="137" spans="2:18" x14ac:dyDescent="0.2">
      <c r="B137" s="17"/>
      <c r="C137" s="44"/>
      <c r="D137" s="44"/>
      <c r="E137" s="19"/>
      <c r="F137" s="16"/>
      <c r="G137" s="19"/>
      <c r="I137" s="17"/>
      <c r="J137" s="17"/>
      <c r="K137" s="19"/>
      <c r="L137" s="16"/>
      <c r="M137" s="19"/>
      <c r="N137" s="20"/>
      <c r="O137" s="20"/>
      <c r="P137" s="20"/>
      <c r="R137" s="21"/>
    </row>
    <row r="138" spans="2:18" x14ac:dyDescent="0.2">
      <c r="B138" s="17"/>
      <c r="C138" s="44"/>
      <c r="D138" s="44"/>
      <c r="E138" s="19"/>
      <c r="F138" s="16"/>
      <c r="G138" s="19"/>
      <c r="I138" s="17"/>
      <c r="J138" s="17"/>
      <c r="K138" s="19"/>
      <c r="L138" s="16"/>
      <c r="M138" s="19"/>
      <c r="O138" s="24"/>
      <c r="P138" s="24"/>
    </row>
    <row r="139" spans="2:18" x14ac:dyDescent="0.2">
      <c r="B139" s="17"/>
      <c r="C139" s="44"/>
      <c r="D139" s="44"/>
      <c r="E139" s="19"/>
      <c r="F139" s="16"/>
      <c r="G139" s="19"/>
      <c r="I139" s="17"/>
      <c r="J139" s="17"/>
      <c r="K139" s="19"/>
      <c r="L139" s="16"/>
      <c r="M139" s="19"/>
      <c r="O139" s="14"/>
      <c r="P139" s="14"/>
    </row>
    <row r="140" spans="2:18" x14ac:dyDescent="0.2">
      <c r="B140" s="17"/>
      <c r="C140" s="44"/>
      <c r="D140" s="44"/>
      <c r="E140" s="19"/>
      <c r="F140" s="16"/>
      <c r="G140" s="19"/>
      <c r="I140" s="17"/>
      <c r="J140" s="17"/>
      <c r="K140" s="19"/>
      <c r="L140" s="16"/>
      <c r="M140" s="19"/>
      <c r="O140" s="14"/>
      <c r="P140" s="14"/>
    </row>
    <row r="141" spans="2:18" x14ac:dyDescent="0.2">
      <c r="B141" s="17"/>
      <c r="C141" s="44"/>
      <c r="D141" s="44"/>
      <c r="E141" s="19"/>
      <c r="F141" s="16"/>
      <c r="G141" s="19"/>
      <c r="H141" s="19"/>
      <c r="I141" s="17"/>
      <c r="J141" s="17"/>
      <c r="K141" s="19"/>
      <c r="L141" s="16"/>
      <c r="M141" s="19"/>
      <c r="N141" s="14"/>
      <c r="O141" s="14"/>
      <c r="P141" s="14"/>
    </row>
    <row r="142" spans="2:18" x14ac:dyDescent="0.2">
      <c r="B142" s="17"/>
      <c r="C142" s="44"/>
      <c r="D142" s="44"/>
      <c r="E142" s="19"/>
      <c r="F142" s="16"/>
      <c r="G142" s="19"/>
      <c r="H142" s="19"/>
      <c r="I142" s="17"/>
      <c r="J142" s="17"/>
      <c r="K142" s="19"/>
      <c r="L142" s="16">
        <f>SUM(L123:L141)</f>
        <v>35</v>
      </c>
      <c r="M142" s="19">
        <f>SUM(M123:M141)</f>
        <v>28.4531995</v>
      </c>
      <c r="N142" s="14"/>
      <c r="O142" s="14"/>
      <c r="P142" s="14"/>
    </row>
    <row r="143" spans="2:18" x14ac:dyDescent="0.2">
      <c r="B143" s="17"/>
      <c r="C143" s="44"/>
      <c r="D143" s="44"/>
      <c r="E143" s="19"/>
      <c r="F143" s="16"/>
      <c r="G143" s="19"/>
      <c r="H143" s="19"/>
      <c r="I143" s="17"/>
      <c r="J143" s="17"/>
      <c r="K143" s="19"/>
      <c r="L143" s="16"/>
      <c r="M143" s="19"/>
      <c r="N143" s="14"/>
      <c r="O143" s="14"/>
      <c r="P143" s="14"/>
    </row>
    <row r="144" spans="2:18" ht="15" x14ac:dyDescent="0.2">
      <c r="B144" s="13"/>
      <c r="C144" s="30"/>
      <c r="D144" s="30"/>
      <c r="E144" s="13"/>
      <c r="F144" s="26">
        <f>SUM(F123:F143)</f>
        <v>35</v>
      </c>
      <c r="G144" s="27">
        <f>SUM(G123:G143)</f>
        <v>33.671000000000006</v>
      </c>
      <c r="H144" s="19"/>
      <c r="I144" s="19"/>
      <c r="J144" s="13"/>
      <c r="K144" s="13"/>
      <c r="L144" s="29"/>
      <c r="M144" s="30"/>
      <c r="N144" s="14"/>
      <c r="O144" s="14"/>
      <c r="P144" s="14"/>
    </row>
    <row r="145" spans="2:18" ht="15" x14ac:dyDescent="0.2">
      <c r="B145" s="13"/>
      <c r="C145" s="30"/>
      <c r="D145" s="30"/>
      <c r="E145" s="13"/>
      <c r="F145" s="16"/>
      <c r="G145" s="19"/>
      <c r="H145" s="159" t="s">
        <v>10</v>
      </c>
      <c r="I145" s="159"/>
      <c r="J145" s="19">
        <f>G144</f>
        <v>33.671000000000006</v>
      </c>
      <c r="K145" s="19" t="s">
        <v>11</v>
      </c>
      <c r="L145" s="16">
        <f>M142</f>
        <v>28.4531995</v>
      </c>
      <c r="M145" s="19">
        <f>J145-L145</f>
        <v>5.2178005000000063</v>
      </c>
      <c r="N145" s="24"/>
      <c r="O145" s="14"/>
      <c r="P145" s="14"/>
    </row>
    <row r="146" spans="2:18" ht="15" x14ac:dyDescent="0.2">
      <c r="B146" s="1" t="s">
        <v>7</v>
      </c>
      <c r="C146" s="1"/>
      <c r="D146" s="151">
        <v>0.5</v>
      </c>
      <c r="E146" s="151"/>
      <c r="J146" s="13"/>
      <c r="K146" s="13"/>
      <c r="L146" s="13"/>
      <c r="M146" s="13"/>
      <c r="N146" s="14"/>
      <c r="O146" s="14"/>
      <c r="P146" s="14"/>
    </row>
    <row r="147" spans="2:18" x14ac:dyDescent="0.2">
      <c r="B147" s="149" t="s">
        <v>8</v>
      </c>
      <c r="C147" s="149"/>
      <c r="D147" s="149"/>
      <c r="E147" s="149"/>
      <c r="F147" s="149"/>
      <c r="G147" s="149"/>
      <c r="H147" s="5" t="s">
        <v>5</v>
      </c>
      <c r="I147" s="149" t="s">
        <v>9</v>
      </c>
      <c r="J147" s="149"/>
      <c r="K147" s="149"/>
      <c r="L147" s="149"/>
      <c r="M147" s="149"/>
      <c r="N147" s="15"/>
      <c r="O147" s="15"/>
      <c r="P147" s="20">
        <f>I159-I157</f>
        <v>2.5229999999999997</v>
      </c>
    </row>
    <row r="148" spans="2:18" x14ac:dyDescent="0.2">
      <c r="B148" s="2">
        <v>0</v>
      </c>
      <c r="C148" s="3">
        <v>1.3879999999999999</v>
      </c>
      <c r="D148" s="3"/>
      <c r="E148" s="16"/>
      <c r="F148" s="16"/>
      <c r="G148" s="16"/>
      <c r="H148" s="16"/>
      <c r="I148" s="17"/>
      <c r="J148" s="18"/>
      <c r="K148" s="19"/>
      <c r="L148" s="16"/>
      <c r="M148" s="19"/>
      <c r="N148" s="20"/>
      <c r="O148" s="20"/>
      <c r="P148" s="20"/>
      <c r="R148" s="21"/>
    </row>
    <row r="149" spans="2:18" x14ac:dyDescent="0.2">
      <c r="B149" s="2">
        <v>5</v>
      </c>
      <c r="C149" s="3">
        <v>1.3720000000000001</v>
      </c>
      <c r="D149" s="3"/>
      <c r="E149" s="19">
        <f>(C148+C149)/2</f>
        <v>1.38</v>
      </c>
      <c r="F149" s="16">
        <f t="shared" ref="F149:F161" si="46">B149-B148</f>
        <v>5</v>
      </c>
      <c r="G149" s="19">
        <f>E149*F149</f>
        <v>6.8999999999999995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">
      <c r="B150" s="2">
        <v>10</v>
      </c>
      <c r="C150" s="3">
        <v>1.367</v>
      </c>
      <c r="D150" s="3" t="s">
        <v>21</v>
      </c>
      <c r="E150" s="19">
        <f t="shared" ref="E150:E161" si="47">(C149+C150)/2</f>
        <v>1.3694999999999999</v>
      </c>
      <c r="F150" s="16">
        <f t="shared" si="46"/>
        <v>5</v>
      </c>
      <c r="G150" s="19">
        <f t="shared" ref="G150:G161" si="48">E150*F150</f>
        <v>6.8475000000000001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">
      <c r="B151" s="2">
        <v>11</v>
      </c>
      <c r="C151" s="3">
        <v>0.56100000000000005</v>
      </c>
      <c r="D151" s="3"/>
      <c r="E151" s="19">
        <f t="shared" si="47"/>
        <v>0.96399999999999997</v>
      </c>
      <c r="F151" s="16">
        <f t="shared" si="46"/>
        <v>1</v>
      </c>
      <c r="G151" s="19">
        <f t="shared" si="48"/>
        <v>0.96399999999999997</v>
      </c>
      <c r="H151" s="16"/>
      <c r="I151" s="2"/>
      <c r="J151" s="2"/>
      <c r="K151" s="19"/>
      <c r="L151" s="16"/>
      <c r="M151" s="19"/>
      <c r="N151" s="20"/>
      <c r="O151" s="20"/>
      <c r="P151" s="20"/>
      <c r="Q151" s="22"/>
      <c r="R151" s="21"/>
    </row>
    <row r="152" spans="2:18" x14ac:dyDescent="0.2">
      <c r="B152" s="2">
        <v>12</v>
      </c>
      <c r="C152" s="3">
        <v>0.05</v>
      </c>
      <c r="D152" s="3"/>
      <c r="E152" s="19">
        <f t="shared" si="47"/>
        <v>0.30550000000000005</v>
      </c>
      <c r="F152" s="16">
        <f t="shared" si="46"/>
        <v>1</v>
      </c>
      <c r="G152" s="19">
        <f t="shared" si="48"/>
        <v>0.30550000000000005</v>
      </c>
      <c r="H152" s="16"/>
      <c r="I152" s="2">
        <v>0</v>
      </c>
      <c r="J152" s="3">
        <v>1.3879999999999999</v>
      </c>
      <c r="K152" s="19"/>
      <c r="L152" s="16"/>
      <c r="M152" s="19"/>
      <c r="N152" s="20"/>
      <c r="O152" s="20"/>
      <c r="P152" s="20"/>
      <c r="Q152" s="22"/>
      <c r="R152" s="21"/>
    </row>
    <row r="153" spans="2:18" x14ac:dyDescent="0.2">
      <c r="B153" s="2">
        <v>14</v>
      </c>
      <c r="C153" s="3">
        <v>-0.318</v>
      </c>
      <c r="D153" s="3"/>
      <c r="E153" s="19">
        <f t="shared" si="47"/>
        <v>-0.13400000000000001</v>
      </c>
      <c r="F153" s="16">
        <f t="shared" si="46"/>
        <v>2</v>
      </c>
      <c r="G153" s="19">
        <f t="shared" si="48"/>
        <v>-0.26800000000000002</v>
      </c>
      <c r="H153" s="16"/>
      <c r="I153" s="2">
        <v>5</v>
      </c>
      <c r="J153" s="3">
        <v>1.3720000000000001</v>
      </c>
      <c r="K153" s="19">
        <f t="shared" ref="K153:K155" si="49">AVERAGE(J152,J153)</f>
        <v>1.38</v>
      </c>
      <c r="L153" s="16">
        <f t="shared" ref="L153:L155" si="50">I153-I152</f>
        <v>5</v>
      </c>
      <c r="M153" s="19">
        <f t="shared" ref="M153:M163" si="51">L153*K153</f>
        <v>6.8999999999999995</v>
      </c>
      <c r="N153" s="20"/>
      <c r="O153" s="20"/>
      <c r="P153" s="20"/>
      <c r="Q153" s="22"/>
      <c r="R153" s="21"/>
    </row>
    <row r="154" spans="2:18" x14ac:dyDescent="0.2">
      <c r="B154" s="2">
        <v>15.5</v>
      </c>
      <c r="C154" s="3">
        <v>-0.42299999999999999</v>
      </c>
      <c r="D154" s="3"/>
      <c r="E154" s="19">
        <f t="shared" si="47"/>
        <v>-0.3705</v>
      </c>
      <c r="F154" s="16">
        <f t="shared" si="46"/>
        <v>1.5</v>
      </c>
      <c r="G154" s="19">
        <f t="shared" si="48"/>
        <v>-0.55574999999999997</v>
      </c>
      <c r="H154" s="16"/>
      <c r="I154" s="2">
        <v>10</v>
      </c>
      <c r="J154" s="3">
        <v>1.367</v>
      </c>
      <c r="K154" s="19">
        <f t="shared" si="49"/>
        <v>1.3694999999999999</v>
      </c>
      <c r="L154" s="16">
        <f t="shared" si="50"/>
        <v>5</v>
      </c>
      <c r="M154" s="19">
        <f t="shared" si="51"/>
        <v>6.8475000000000001</v>
      </c>
      <c r="N154" s="20"/>
      <c r="O154" s="20"/>
      <c r="P154" s="20"/>
      <c r="Q154" s="22"/>
      <c r="R154" s="21"/>
    </row>
    <row r="155" spans="2:18" x14ac:dyDescent="0.2">
      <c r="B155" s="2">
        <v>17</v>
      </c>
      <c r="C155" s="3">
        <v>-0.317</v>
      </c>
      <c r="D155" s="3"/>
      <c r="E155" s="19">
        <f t="shared" si="47"/>
        <v>-0.37</v>
      </c>
      <c r="F155" s="16">
        <f t="shared" si="46"/>
        <v>1.5</v>
      </c>
      <c r="G155" s="19">
        <f t="shared" si="48"/>
        <v>-0.55499999999999994</v>
      </c>
      <c r="H155" s="16"/>
      <c r="I155" s="2">
        <v>11</v>
      </c>
      <c r="J155" s="3">
        <v>0.56100000000000005</v>
      </c>
      <c r="K155" s="19">
        <f t="shared" si="49"/>
        <v>0.96399999999999997</v>
      </c>
      <c r="L155" s="16">
        <f t="shared" si="50"/>
        <v>1</v>
      </c>
      <c r="M155" s="19">
        <f t="shared" si="51"/>
        <v>0.96399999999999997</v>
      </c>
      <c r="N155" s="20"/>
      <c r="O155" s="20"/>
      <c r="P155" s="20"/>
      <c r="Q155" s="22"/>
      <c r="R155" s="21"/>
    </row>
    <row r="156" spans="2:18" x14ac:dyDescent="0.2">
      <c r="B156" s="2">
        <v>19</v>
      </c>
      <c r="C156" s="3">
        <v>4.2000000000000003E-2</v>
      </c>
      <c r="D156" s="3"/>
      <c r="E156" s="19">
        <f t="shared" si="47"/>
        <v>-0.13750000000000001</v>
      </c>
      <c r="F156" s="16">
        <f t="shared" si="46"/>
        <v>2</v>
      </c>
      <c r="G156" s="19">
        <f t="shared" si="48"/>
        <v>-0.27500000000000002</v>
      </c>
      <c r="H156" s="16"/>
      <c r="I156" s="2">
        <v>12</v>
      </c>
      <c r="J156" s="3">
        <v>0.05</v>
      </c>
      <c r="K156" s="19">
        <f>AVERAGE(J155,J156)</f>
        <v>0.30550000000000005</v>
      </c>
      <c r="L156" s="16">
        <f>I156-I155</f>
        <v>1</v>
      </c>
      <c r="M156" s="19">
        <f t="shared" si="51"/>
        <v>0.30550000000000005</v>
      </c>
      <c r="N156" s="24"/>
      <c r="O156" s="24"/>
      <c r="P156" s="24"/>
      <c r="Q156" s="22"/>
      <c r="R156" s="21"/>
    </row>
    <row r="157" spans="2:18" x14ac:dyDescent="0.2">
      <c r="B157" s="2">
        <v>20</v>
      </c>
      <c r="C157" s="3">
        <v>0.59299999999999997</v>
      </c>
      <c r="D157" s="3"/>
      <c r="E157" s="19">
        <f t="shared" si="47"/>
        <v>0.3175</v>
      </c>
      <c r="F157" s="16">
        <f t="shared" si="46"/>
        <v>1</v>
      </c>
      <c r="G157" s="19">
        <f t="shared" si="48"/>
        <v>0.3175</v>
      </c>
      <c r="H157" s="16"/>
      <c r="I157" s="2">
        <v>12.5</v>
      </c>
      <c r="J157" s="3">
        <v>-0.318</v>
      </c>
      <c r="K157" s="19">
        <f t="shared" ref="K157:K163" si="52">AVERAGE(J156,J157)</f>
        <v>-0.13400000000000001</v>
      </c>
      <c r="L157" s="16">
        <f t="shared" ref="L157:L163" si="53">I157-I156</f>
        <v>0.5</v>
      </c>
      <c r="M157" s="19">
        <f t="shared" si="51"/>
        <v>-6.7000000000000004E-2</v>
      </c>
      <c r="N157" s="20"/>
      <c r="O157" s="20"/>
      <c r="P157" s="20"/>
      <c r="Q157" s="22"/>
      <c r="R157" s="21"/>
    </row>
    <row r="158" spans="2:18" x14ac:dyDescent="0.2">
      <c r="B158" s="2">
        <v>21</v>
      </c>
      <c r="C158" s="3">
        <v>1.456</v>
      </c>
      <c r="D158" s="3" t="s">
        <v>22</v>
      </c>
      <c r="E158" s="19">
        <f t="shared" si="47"/>
        <v>1.0245</v>
      </c>
      <c r="F158" s="16">
        <f t="shared" si="46"/>
        <v>1</v>
      </c>
      <c r="G158" s="19">
        <f t="shared" si="48"/>
        <v>1.0245</v>
      </c>
      <c r="H158" s="1"/>
      <c r="I158" s="74">
        <f>I157+(J157-J158)*1.5</f>
        <v>13.523</v>
      </c>
      <c r="J158" s="75">
        <v>-1</v>
      </c>
      <c r="K158" s="19">
        <f t="shared" si="52"/>
        <v>-0.65900000000000003</v>
      </c>
      <c r="L158" s="16">
        <f t="shared" si="53"/>
        <v>1.0229999999999997</v>
      </c>
      <c r="M158" s="19">
        <f t="shared" si="51"/>
        <v>-0.67415699999999978</v>
      </c>
      <c r="N158" s="24"/>
      <c r="O158" s="24"/>
      <c r="P158" s="24"/>
      <c r="Q158" s="22"/>
      <c r="R158" s="21"/>
    </row>
    <row r="159" spans="2:18" x14ac:dyDescent="0.2">
      <c r="B159" s="2">
        <v>25</v>
      </c>
      <c r="C159" s="3">
        <v>1.4370000000000001</v>
      </c>
      <c r="D159" s="3"/>
      <c r="E159" s="19">
        <f t="shared" si="47"/>
        <v>1.4464999999999999</v>
      </c>
      <c r="F159" s="16">
        <f t="shared" si="46"/>
        <v>4</v>
      </c>
      <c r="G159" s="19">
        <f t="shared" si="48"/>
        <v>5.7859999999999996</v>
      </c>
      <c r="H159" s="1"/>
      <c r="I159" s="76">
        <f>I158+1.5</f>
        <v>15.023</v>
      </c>
      <c r="J159" s="77">
        <f>J158</f>
        <v>-1</v>
      </c>
      <c r="K159" s="19">
        <f t="shared" si="52"/>
        <v>-1</v>
      </c>
      <c r="L159" s="16">
        <f t="shared" si="53"/>
        <v>1.5</v>
      </c>
      <c r="M159" s="19">
        <f t="shared" si="51"/>
        <v>-1.5</v>
      </c>
      <c r="N159" s="24"/>
      <c r="O159" s="24"/>
      <c r="P159" s="24"/>
      <c r="Q159" s="22"/>
      <c r="R159" s="21"/>
    </row>
    <row r="160" spans="2:18" x14ac:dyDescent="0.2">
      <c r="B160" s="2">
        <v>30</v>
      </c>
      <c r="C160" s="3">
        <v>1.4319999999999999</v>
      </c>
      <c r="D160" s="3"/>
      <c r="E160" s="19">
        <f t="shared" si="47"/>
        <v>1.4344999999999999</v>
      </c>
      <c r="F160" s="16">
        <f t="shared" si="46"/>
        <v>5</v>
      </c>
      <c r="G160" s="19">
        <f t="shared" si="48"/>
        <v>7.1724999999999994</v>
      </c>
      <c r="H160" s="1"/>
      <c r="I160" s="74">
        <f>I159+1.5</f>
        <v>16.523</v>
      </c>
      <c r="J160" s="75">
        <f>J158</f>
        <v>-1</v>
      </c>
      <c r="K160" s="19">
        <f t="shared" si="52"/>
        <v>-1</v>
      </c>
      <c r="L160" s="16">
        <f t="shared" si="53"/>
        <v>1.5</v>
      </c>
      <c r="M160" s="19">
        <f t="shared" si="51"/>
        <v>-1.5</v>
      </c>
      <c r="N160" s="20"/>
      <c r="O160" s="20"/>
      <c r="P160" s="20"/>
      <c r="R160" s="21"/>
    </row>
    <row r="161" spans="2:18" x14ac:dyDescent="0.2">
      <c r="B161" s="2">
        <v>35</v>
      </c>
      <c r="C161" s="3">
        <v>1.42</v>
      </c>
      <c r="D161" s="3"/>
      <c r="E161" s="19">
        <f t="shared" si="47"/>
        <v>1.4259999999999999</v>
      </c>
      <c r="F161" s="16">
        <f t="shared" si="46"/>
        <v>5</v>
      </c>
      <c r="G161" s="19">
        <f t="shared" si="48"/>
        <v>7.13</v>
      </c>
      <c r="H161" s="1"/>
      <c r="I161" s="74">
        <f>I160+(J161-J160)*1.5</f>
        <v>17.797999999999998</v>
      </c>
      <c r="J161" s="78">
        <v>-0.15</v>
      </c>
      <c r="K161" s="19">
        <f t="shared" si="52"/>
        <v>-0.57499999999999996</v>
      </c>
      <c r="L161" s="16">
        <f t="shared" si="53"/>
        <v>1.2749999999999986</v>
      </c>
      <c r="M161" s="19">
        <f t="shared" si="51"/>
        <v>-0.73312499999999914</v>
      </c>
      <c r="N161" s="20"/>
      <c r="O161" s="20"/>
      <c r="P161" s="20"/>
      <c r="R161" s="21"/>
    </row>
    <row r="162" spans="2:18" x14ac:dyDescent="0.2">
      <c r="B162" s="2"/>
      <c r="C162" s="3"/>
      <c r="D162" s="3"/>
      <c r="E162" s="19"/>
      <c r="F162" s="16"/>
      <c r="G162" s="19"/>
      <c r="H162" s="1"/>
      <c r="I162" s="2">
        <v>19</v>
      </c>
      <c r="J162" s="3">
        <v>4.2000000000000003E-2</v>
      </c>
      <c r="K162" s="19">
        <f t="shared" si="52"/>
        <v>-5.3999999999999992E-2</v>
      </c>
      <c r="L162" s="16">
        <f t="shared" si="53"/>
        <v>1.2020000000000017</v>
      </c>
      <c r="M162" s="19">
        <f t="shared" si="51"/>
        <v>-6.4908000000000091E-2</v>
      </c>
      <c r="N162" s="20"/>
      <c r="O162" s="20"/>
      <c r="P162" s="20"/>
      <c r="R162" s="21"/>
    </row>
    <row r="163" spans="2:18" x14ac:dyDescent="0.2">
      <c r="B163" s="17"/>
      <c r="C163" s="44"/>
      <c r="D163" s="44"/>
      <c r="E163" s="19"/>
      <c r="F163" s="16"/>
      <c r="G163" s="19"/>
      <c r="I163" s="2">
        <v>20</v>
      </c>
      <c r="J163" s="3">
        <v>0.59299999999999997</v>
      </c>
      <c r="K163" s="19">
        <f t="shared" si="52"/>
        <v>0.3175</v>
      </c>
      <c r="L163" s="16">
        <f t="shared" si="53"/>
        <v>1</v>
      </c>
      <c r="M163" s="19">
        <f t="shared" si="51"/>
        <v>0.3175</v>
      </c>
      <c r="N163" s="20"/>
      <c r="O163" s="20"/>
      <c r="P163" s="20"/>
      <c r="R163" s="21"/>
    </row>
    <row r="164" spans="2:18" x14ac:dyDescent="0.2">
      <c r="B164" s="17"/>
      <c r="C164" s="44"/>
      <c r="D164" s="44"/>
      <c r="E164" s="19"/>
      <c r="F164" s="16"/>
      <c r="G164" s="19"/>
      <c r="I164" s="2">
        <v>21</v>
      </c>
      <c r="J164" s="3">
        <v>1.456</v>
      </c>
      <c r="K164" s="79">
        <f t="shared" ref="K164:K167" si="54">AVERAGE(J163,J164)</f>
        <v>1.0245</v>
      </c>
      <c r="L164" s="80">
        <f t="shared" ref="L164:L167" si="55">I164-I163</f>
        <v>1</v>
      </c>
      <c r="M164" s="79">
        <f t="shared" ref="M164:M167" si="56">L164*K164</f>
        <v>1.0245</v>
      </c>
      <c r="O164" s="24"/>
      <c r="P164" s="24"/>
    </row>
    <row r="165" spans="2:18" x14ac:dyDescent="0.2">
      <c r="B165" s="17"/>
      <c r="C165" s="44"/>
      <c r="D165" s="44"/>
      <c r="E165" s="19"/>
      <c r="F165" s="16"/>
      <c r="G165" s="19"/>
      <c r="I165" s="2">
        <v>25</v>
      </c>
      <c r="J165" s="3">
        <v>1.4370000000000001</v>
      </c>
      <c r="K165" s="79">
        <f t="shared" si="54"/>
        <v>1.4464999999999999</v>
      </c>
      <c r="L165" s="80">
        <f t="shared" si="55"/>
        <v>4</v>
      </c>
      <c r="M165" s="79">
        <f t="shared" si="56"/>
        <v>5.7859999999999996</v>
      </c>
      <c r="O165" s="14"/>
      <c r="P165" s="14"/>
    </row>
    <row r="166" spans="2:18" x14ac:dyDescent="0.2">
      <c r="B166" s="17"/>
      <c r="C166" s="44"/>
      <c r="D166" s="44"/>
      <c r="E166" s="19"/>
      <c r="F166" s="16"/>
      <c r="G166" s="19"/>
      <c r="I166" s="2">
        <v>30</v>
      </c>
      <c r="J166" s="3">
        <v>1.4319999999999999</v>
      </c>
      <c r="K166" s="79">
        <f t="shared" si="54"/>
        <v>1.4344999999999999</v>
      </c>
      <c r="L166" s="80">
        <f t="shared" si="55"/>
        <v>5</v>
      </c>
      <c r="M166" s="79">
        <f t="shared" si="56"/>
        <v>7.1724999999999994</v>
      </c>
      <c r="O166" s="14"/>
      <c r="P166" s="14"/>
    </row>
    <row r="167" spans="2:18" x14ac:dyDescent="0.2">
      <c r="B167" s="17"/>
      <c r="C167" s="44"/>
      <c r="D167" s="44"/>
      <c r="E167" s="19"/>
      <c r="F167" s="16"/>
      <c r="G167" s="19"/>
      <c r="H167" s="19"/>
      <c r="I167" s="2">
        <v>35</v>
      </c>
      <c r="J167" s="3">
        <v>1.42</v>
      </c>
      <c r="K167" s="79">
        <f t="shared" si="54"/>
        <v>1.4259999999999999</v>
      </c>
      <c r="L167" s="80">
        <f t="shared" si="55"/>
        <v>5</v>
      </c>
      <c r="M167" s="79">
        <f t="shared" si="56"/>
        <v>7.13</v>
      </c>
      <c r="N167" s="14"/>
      <c r="O167" s="14"/>
      <c r="P167" s="14"/>
    </row>
    <row r="168" spans="2:18" x14ac:dyDescent="0.2">
      <c r="B168" s="17"/>
      <c r="C168" s="44"/>
      <c r="D168" s="44"/>
      <c r="E168" s="19"/>
      <c r="F168" s="16"/>
      <c r="G168" s="19"/>
      <c r="H168" s="19"/>
      <c r="I168" s="17"/>
      <c r="J168" s="17"/>
      <c r="K168" s="19"/>
      <c r="L168" s="16">
        <f>SUM(L150:L167)</f>
        <v>35</v>
      </c>
      <c r="M168" s="19">
        <f>SUM(M150:M167)</f>
        <v>31.908309999999997</v>
      </c>
      <c r="N168" s="14"/>
      <c r="O168" s="14"/>
      <c r="P168" s="14"/>
    </row>
    <row r="169" spans="2:18" x14ac:dyDescent="0.2">
      <c r="B169" s="17"/>
      <c r="C169" s="44"/>
      <c r="D169" s="44"/>
      <c r="E169" s="19"/>
      <c r="F169" s="16"/>
      <c r="G169" s="19"/>
      <c r="H169" s="19"/>
      <c r="I169" s="17"/>
      <c r="J169" s="17"/>
      <c r="K169" s="19"/>
      <c r="L169" s="16"/>
      <c r="M169" s="19"/>
      <c r="N169" s="14"/>
      <c r="O169" s="14"/>
      <c r="P169" s="14"/>
    </row>
    <row r="170" spans="2:18" ht="15" x14ac:dyDescent="0.2">
      <c r="B170" s="13"/>
      <c r="C170" s="30"/>
      <c r="D170" s="30"/>
      <c r="E170" s="13"/>
      <c r="F170" s="26">
        <f>SUM(F149:F169)</f>
        <v>35</v>
      </c>
      <c r="G170" s="27">
        <f>SUM(G149:G169)</f>
        <v>34.793750000000003</v>
      </c>
      <c r="H170" s="19"/>
      <c r="I170" s="19"/>
      <c r="J170" s="13"/>
      <c r="K170" s="13"/>
      <c r="L170" s="29"/>
      <c r="M170" s="30"/>
      <c r="N170" s="14"/>
      <c r="O170" s="14"/>
      <c r="P170" s="14"/>
    </row>
    <row r="171" spans="2:18" ht="15" x14ac:dyDescent="0.2">
      <c r="B171" s="13"/>
      <c r="C171" s="30"/>
      <c r="D171" s="30"/>
      <c r="E171" s="13"/>
      <c r="F171" s="16"/>
      <c r="G171" s="19"/>
      <c r="H171" s="159" t="s">
        <v>10</v>
      </c>
      <c r="I171" s="159"/>
      <c r="J171" s="19">
        <f>G170</f>
        <v>34.793750000000003</v>
      </c>
      <c r="K171" s="19" t="s">
        <v>11</v>
      </c>
      <c r="L171" s="16">
        <f>M168</f>
        <v>31.908309999999997</v>
      </c>
      <c r="M171" s="19">
        <f>J171-L171</f>
        <v>2.8854400000000062</v>
      </c>
      <c r="N171" s="24"/>
      <c r="O171" s="14"/>
      <c r="P171" s="14"/>
    </row>
    <row r="172" spans="2:18" ht="15" x14ac:dyDescent="0.2">
      <c r="B172" s="1" t="s">
        <v>7</v>
      </c>
      <c r="C172" s="1"/>
      <c r="D172" s="151">
        <v>0.6</v>
      </c>
      <c r="E172" s="151"/>
      <c r="J172" s="13"/>
      <c r="K172" s="13"/>
      <c r="L172" s="13"/>
      <c r="M172" s="13"/>
      <c r="N172" s="14"/>
      <c r="O172" s="14"/>
      <c r="P172" s="14"/>
    </row>
    <row r="173" spans="2:18" x14ac:dyDescent="0.2">
      <c r="B173" s="149" t="s">
        <v>8</v>
      </c>
      <c r="C173" s="149"/>
      <c r="D173" s="149"/>
      <c r="E173" s="149"/>
      <c r="F173" s="149"/>
      <c r="G173" s="149"/>
      <c r="H173" s="5" t="s">
        <v>5</v>
      </c>
      <c r="I173" s="149" t="s">
        <v>9</v>
      </c>
      <c r="J173" s="149"/>
      <c r="K173" s="149"/>
      <c r="L173" s="149"/>
      <c r="M173" s="149"/>
      <c r="N173" s="15"/>
      <c r="O173" s="15"/>
      <c r="P173" s="20">
        <f>I185-I183</f>
        <v>-32</v>
      </c>
    </row>
    <row r="174" spans="2:18" x14ac:dyDescent="0.2">
      <c r="B174" s="2">
        <v>0</v>
      </c>
      <c r="C174" s="3">
        <v>1.91</v>
      </c>
      <c r="D174" s="3"/>
      <c r="E174" s="16"/>
      <c r="F174" s="16"/>
      <c r="G174" s="16"/>
      <c r="H174" s="16"/>
      <c r="I174" s="2">
        <v>0</v>
      </c>
      <c r="J174" s="3">
        <v>1.91</v>
      </c>
      <c r="K174" s="19"/>
      <c r="L174" s="16"/>
      <c r="M174" s="19"/>
      <c r="N174" s="20"/>
      <c r="O174" s="20"/>
      <c r="P174" s="20"/>
      <c r="R174" s="21"/>
    </row>
    <row r="175" spans="2:18" x14ac:dyDescent="0.2">
      <c r="B175" s="2">
        <v>5</v>
      </c>
      <c r="C175" s="3">
        <v>1.905</v>
      </c>
      <c r="D175" s="3"/>
      <c r="E175" s="19">
        <f>(C174+C175)/2</f>
        <v>1.9075</v>
      </c>
      <c r="F175" s="16">
        <f t="shared" ref="F175:F188" si="57">B175-B174</f>
        <v>5</v>
      </c>
      <c r="G175" s="19">
        <f>E175*F175</f>
        <v>9.5374999999999996</v>
      </c>
      <c r="H175" s="16"/>
      <c r="I175" s="2">
        <v>5</v>
      </c>
      <c r="J175" s="3">
        <v>1.905</v>
      </c>
      <c r="K175" s="19">
        <f t="shared" ref="K175" si="58">AVERAGE(J174,J175)</f>
        <v>1.9075</v>
      </c>
      <c r="L175" s="16">
        <f t="shared" ref="L175" si="59">I175-I174</f>
        <v>5</v>
      </c>
      <c r="M175" s="19">
        <f t="shared" ref="M175" si="60">L175*K175</f>
        <v>9.5374999999999996</v>
      </c>
      <c r="N175" s="20"/>
      <c r="O175" s="20"/>
      <c r="P175" s="20"/>
      <c r="Q175" s="22"/>
      <c r="R175" s="21"/>
    </row>
    <row r="176" spans="2:18" x14ac:dyDescent="0.2">
      <c r="B176" s="2">
        <v>10</v>
      </c>
      <c r="C176" s="3">
        <v>1.8839999999999999</v>
      </c>
      <c r="D176" s="3"/>
      <c r="E176" s="19">
        <f t="shared" ref="E176:E188" si="61">(C175+C176)/2</f>
        <v>1.8944999999999999</v>
      </c>
      <c r="F176" s="16">
        <f t="shared" si="57"/>
        <v>5</v>
      </c>
      <c r="G176" s="19">
        <f t="shared" ref="G176:G188" si="62">E176*F176</f>
        <v>9.4725000000000001</v>
      </c>
      <c r="H176" s="16"/>
      <c r="I176" s="2">
        <v>9.25</v>
      </c>
      <c r="J176" s="3">
        <v>1.8839999999999999</v>
      </c>
      <c r="K176" s="19">
        <f t="shared" ref="K176:K181" si="63">AVERAGE(J175,J176)</f>
        <v>1.8944999999999999</v>
      </c>
      <c r="L176" s="16">
        <f t="shared" ref="L176:L181" si="64">I176-I175</f>
        <v>4.25</v>
      </c>
      <c r="M176" s="19">
        <f t="shared" ref="M176:M183" si="65">L176*K176</f>
        <v>8.0516249999999996</v>
      </c>
      <c r="N176" s="20"/>
      <c r="O176" s="20"/>
      <c r="P176" s="20"/>
      <c r="Q176" s="22"/>
      <c r="R176" s="21"/>
    </row>
    <row r="177" spans="2:18" x14ac:dyDescent="0.2">
      <c r="B177" s="2">
        <v>11</v>
      </c>
      <c r="C177" s="3">
        <v>1.804</v>
      </c>
      <c r="D177" s="3" t="s">
        <v>21</v>
      </c>
      <c r="E177" s="19">
        <f t="shared" si="61"/>
        <v>1.8439999999999999</v>
      </c>
      <c r="F177" s="16">
        <f t="shared" si="57"/>
        <v>1</v>
      </c>
      <c r="G177" s="19">
        <f t="shared" si="62"/>
        <v>1.8439999999999999</v>
      </c>
      <c r="H177" s="16"/>
      <c r="I177" s="74">
        <f>I176+(J176-J177)*1.5</f>
        <v>13.576000000000001</v>
      </c>
      <c r="J177" s="75">
        <v>-1</v>
      </c>
      <c r="K177" s="19">
        <f t="shared" si="63"/>
        <v>0.44199999999999995</v>
      </c>
      <c r="L177" s="16">
        <f t="shared" si="64"/>
        <v>4.3260000000000005</v>
      </c>
      <c r="M177" s="19">
        <f t="shared" si="65"/>
        <v>1.9120919999999999</v>
      </c>
      <c r="N177" s="20"/>
      <c r="O177" s="20"/>
      <c r="P177" s="20"/>
      <c r="Q177" s="22"/>
      <c r="R177" s="21"/>
    </row>
    <row r="178" spans="2:18" x14ac:dyDescent="0.2">
      <c r="B178" s="2">
        <v>12</v>
      </c>
      <c r="C178" s="3">
        <v>0.13500000000000001</v>
      </c>
      <c r="D178" s="3"/>
      <c r="E178" s="19">
        <f t="shared" si="61"/>
        <v>0.96950000000000003</v>
      </c>
      <c r="F178" s="16">
        <f t="shared" si="57"/>
        <v>1</v>
      </c>
      <c r="G178" s="19">
        <f t="shared" si="62"/>
        <v>0.96950000000000003</v>
      </c>
      <c r="H178" s="16"/>
      <c r="I178" s="76">
        <f>I177+1.5</f>
        <v>15.076000000000001</v>
      </c>
      <c r="J178" s="77">
        <f>J177</f>
        <v>-1</v>
      </c>
      <c r="K178" s="19">
        <f t="shared" si="63"/>
        <v>-1</v>
      </c>
      <c r="L178" s="16">
        <f t="shared" si="64"/>
        <v>1.5</v>
      </c>
      <c r="M178" s="19">
        <f t="shared" si="65"/>
        <v>-1.5</v>
      </c>
      <c r="N178" s="20"/>
      <c r="O178" s="20"/>
      <c r="P178" s="20"/>
      <c r="Q178" s="22"/>
      <c r="R178" s="21"/>
    </row>
    <row r="179" spans="2:18" x14ac:dyDescent="0.2">
      <c r="B179" s="2">
        <v>13</v>
      </c>
      <c r="C179" s="3">
        <v>-0.34</v>
      </c>
      <c r="D179" s="3"/>
      <c r="E179" s="19">
        <f t="shared" si="61"/>
        <v>-0.10250000000000001</v>
      </c>
      <c r="F179" s="16">
        <f t="shared" si="57"/>
        <v>1</v>
      </c>
      <c r="G179" s="19">
        <f t="shared" si="62"/>
        <v>-0.10250000000000001</v>
      </c>
      <c r="H179" s="16"/>
      <c r="I179" s="74">
        <f>I178+1.5</f>
        <v>16.576000000000001</v>
      </c>
      <c r="J179" s="75">
        <f>J177</f>
        <v>-1</v>
      </c>
      <c r="K179" s="19">
        <f t="shared" si="63"/>
        <v>-1</v>
      </c>
      <c r="L179" s="16">
        <f t="shared" si="64"/>
        <v>1.5</v>
      </c>
      <c r="M179" s="19">
        <f t="shared" si="65"/>
        <v>-1.5</v>
      </c>
      <c r="N179" s="20"/>
      <c r="O179" s="20"/>
      <c r="P179" s="20"/>
      <c r="Q179" s="22"/>
      <c r="R179" s="21"/>
    </row>
    <row r="180" spans="2:18" x14ac:dyDescent="0.2">
      <c r="B180" s="2">
        <v>15</v>
      </c>
      <c r="C180" s="3">
        <v>-0.44</v>
      </c>
      <c r="D180" s="3"/>
      <c r="E180" s="19">
        <f t="shared" si="61"/>
        <v>-0.39</v>
      </c>
      <c r="F180" s="16">
        <f t="shared" si="57"/>
        <v>2</v>
      </c>
      <c r="G180" s="19">
        <f t="shared" si="62"/>
        <v>-0.78</v>
      </c>
      <c r="H180" s="16"/>
      <c r="I180" s="74">
        <f>I179+(J180-J179)*1.5</f>
        <v>21.076000000000001</v>
      </c>
      <c r="J180" s="78">
        <v>2</v>
      </c>
      <c r="K180" s="19">
        <f t="shared" si="63"/>
        <v>0.5</v>
      </c>
      <c r="L180" s="16">
        <f t="shared" si="64"/>
        <v>4.5</v>
      </c>
      <c r="M180" s="19">
        <f t="shared" si="65"/>
        <v>2.25</v>
      </c>
      <c r="N180" s="20"/>
      <c r="O180" s="20"/>
      <c r="P180" s="20"/>
      <c r="Q180" s="22"/>
      <c r="R180" s="21"/>
    </row>
    <row r="181" spans="2:18" x14ac:dyDescent="0.2">
      <c r="B181" s="2">
        <v>17</v>
      </c>
      <c r="C181" s="3">
        <v>-0.33600000000000002</v>
      </c>
      <c r="D181" s="3"/>
      <c r="E181" s="19">
        <f t="shared" si="61"/>
        <v>-0.38800000000000001</v>
      </c>
      <c r="F181" s="16">
        <f t="shared" si="57"/>
        <v>2</v>
      </c>
      <c r="G181" s="19">
        <f t="shared" si="62"/>
        <v>-0.77600000000000002</v>
      </c>
      <c r="H181" s="16"/>
      <c r="I181" s="2">
        <v>22</v>
      </c>
      <c r="J181" s="3">
        <v>1.0760000000000001</v>
      </c>
      <c r="K181" s="19">
        <f t="shared" si="63"/>
        <v>1.538</v>
      </c>
      <c r="L181" s="16">
        <f t="shared" si="64"/>
        <v>0.92399999999999949</v>
      </c>
      <c r="M181" s="19">
        <f t="shared" si="65"/>
        <v>1.4211119999999993</v>
      </c>
      <c r="N181" s="20"/>
      <c r="O181" s="20"/>
      <c r="P181" s="20"/>
      <c r="Q181" s="22"/>
      <c r="R181" s="21"/>
    </row>
    <row r="182" spans="2:18" x14ac:dyDescent="0.2">
      <c r="B182" s="2">
        <v>18</v>
      </c>
      <c r="C182" s="3">
        <v>0.111</v>
      </c>
      <c r="D182" s="3"/>
      <c r="E182" s="19">
        <f t="shared" si="61"/>
        <v>-0.11250000000000002</v>
      </c>
      <c r="F182" s="16">
        <f t="shared" si="57"/>
        <v>1</v>
      </c>
      <c r="G182" s="19">
        <f t="shared" si="62"/>
        <v>-0.11250000000000002</v>
      </c>
      <c r="H182" s="16"/>
      <c r="I182" s="2">
        <v>27</v>
      </c>
      <c r="J182" s="3">
        <v>1.07</v>
      </c>
      <c r="K182" s="19">
        <f>AVERAGE(J181,J182)</f>
        <v>1.073</v>
      </c>
      <c r="L182" s="16">
        <f>I182-I181</f>
        <v>5</v>
      </c>
      <c r="M182" s="19">
        <f t="shared" si="65"/>
        <v>5.3650000000000002</v>
      </c>
      <c r="N182" s="24"/>
      <c r="O182" s="24"/>
      <c r="P182" s="24"/>
      <c r="Q182" s="22"/>
      <c r="R182" s="21"/>
    </row>
    <row r="183" spans="2:18" x14ac:dyDescent="0.2">
      <c r="B183" s="2">
        <v>19</v>
      </c>
      <c r="C183" s="3">
        <v>0.88600000000000001</v>
      </c>
      <c r="D183" s="3"/>
      <c r="E183" s="19">
        <f t="shared" si="61"/>
        <v>0.4985</v>
      </c>
      <c r="F183" s="16">
        <f t="shared" si="57"/>
        <v>1</v>
      </c>
      <c r="G183" s="19">
        <f t="shared" si="62"/>
        <v>0.4985</v>
      </c>
      <c r="H183" s="16"/>
      <c r="I183" s="2">
        <v>32</v>
      </c>
      <c r="J183" s="3">
        <v>1.0649999999999999</v>
      </c>
      <c r="K183" s="19">
        <f t="shared" ref="K183" si="66">AVERAGE(J182,J183)</f>
        <v>1.0674999999999999</v>
      </c>
      <c r="L183" s="16">
        <f t="shared" ref="L183" si="67">I183-I182</f>
        <v>5</v>
      </c>
      <c r="M183" s="19">
        <f t="shared" si="65"/>
        <v>5.3374999999999995</v>
      </c>
      <c r="N183" s="20"/>
      <c r="O183" s="20"/>
      <c r="P183" s="20"/>
      <c r="Q183" s="22"/>
      <c r="R183" s="21"/>
    </row>
    <row r="184" spans="2:18" x14ac:dyDescent="0.2">
      <c r="B184" s="2">
        <v>20</v>
      </c>
      <c r="C184" s="3">
        <v>2.0470000000000002</v>
      </c>
      <c r="D184" s="3" t="s">
        <v>22</v>
      </c>
      <c r="E184" s="19">
        <f t="shared" si="61"/>
        <v>1.4665000000000001</v>
      </c>
      <c r="F184" s="16">
        <f t="shared" si="57"/>
        <v>1</v>
      </c>
      <c r="G184" s="19">
        <f t="shared" si="62"/>
        <v>1.4665000000000001</v>
      </c>
      <c r="H184" s="1"/>
      <c r="I184" s="21"/>
      <c r="J184" s="21"/>
      <c r="K184" s="19"/>
      <c r="L184" s="16"/>
      <c r="M184" s="19"/>
      <c r="N184" s="24"/>
      <c r="O184" s="24"/>
      <c r="P184" s="24"/>
      <c r="Q184" s="22"/>
      <c r="R184" s="21"/>
    </row>
    <row r="185" spans="2:18" x14ac:dyDescent="0.2">
      <c r="B185" s="2">
        <v>21</v>
      </c>
      <c r="C185" s="3">
        <v>2.0379999999999998</v>
      </c>
      <c r="D185" s="3"/>
      <c r="E185" s="19">
        <f t="shared" si="61"/>
        <v>2.0425</v>
      </c>
      <c r="F185" s="16">
        <f t="shared" si="57"/>
        <v>1</v>
      </c>
      <c r="G185" s="19">
        <f t="shared" si="62"/>
        <v>2.0425</v>
      </c>
      <c r="H185" s="1"/>
      <c r="I185" s="16"/>
      <c r="J185" s="16"/>
      <c r="K185" s="19"/>
      <c r="L185" s="16"/>
      <c r="M185" s="19"/>
      <c r="N185" s="24"/>
      <c r="O185" s="24"/>
      <c r="P185" s="24"/>
      <c r="Q185" s="22"/>
      <c r="R185" s="21"/>
    </row>
    <row r="186" spans="2:18" x14ac:dyDescent="0.2">
      <c r="B186" s="2">
        <v>22</v>
      </c>
      <c r="C186" s="3">
        <v>1.0760000000000001</v>
      </c>
      <c r="D186" s="3"/>
      <c r="E186" s="19">
        <f t="shared" si="61"/>
        <v>1.5569999999999999</v>
      </c>
      <c r="F186" s="16">
        <f t="shared" si="57"/>
        <v>1</v>
      </c>
      <c r="G186" s="19">
        <f t="shared" si="62"/>
        <v>1.5569999999999999</v>
      </c>
      <c r="H186" s="1"/>
      <c r="I186" s="16"/>
      <c r="J186" s="16"/>
      <c r="K186" s="19"/>
      <c r="L186" s="16"/>
      <c r="M186" s="19"/>
      <c r="N186" s="20"/>
      <c r="O186" s="20"/>
      <c r="P186" s="20"/>
      <c r="R186" s="21"/>
    </row>
    <row r="187" spans="2:18" x14ac:dyDescent="0.2">
      <c r="B187" s="2">
        <v>27</v>
      </c>
      <c r="C187" s="3">
        <v>1.07</v>
      </c>
      <c r="D187" s="3"/>
      <c r="E187" s="19">
        <f t="shared" si="61"/>
        <v>1.073</v>
      </c>
      <c r="F187" s="16">
        <f t="shared" si="57"/>
        <v>5</v>
      </c>
      <c r="G187" s="19">
        <f t="shared" si="62"/>
        <v>5.3650000000000002</v>
      </c>
      <c r="H187" s="1"/>
      <c r="I187" s="2"/>
      <c r="J187" s="28"/>
      <c r="K187" s="19"/>
      <c r="L187" s="16"/>
      <c r="M187" s="19"/>
      <c r="N187" s="20"/>
      <c r="O187" s="20"/>
      <c r="P187" s="20"/>
      <c r="R187" s="21"/>
    </row>
    <row r="188" spans="2:18" x14ac:dyDescent="0.2">
      <c r="B188" s="2">
        <v>32</v>
      </c>
      <c r="C188" s="3">
        <v>1.0649999999999999</v>
      </c>
      <c r="D188" s="3"/>
      <c r="E188" s="19">
        <f t="shared" si="61"/>
        <v>1.0674999999999999</v>
      </c>
      <c r="F188" s="16">
        <f t="shared" si="57"/>
        <v>5</v>
      </c>
      <c r="G188" s="19">
        <f t="shared" si="62"/>
        <v>5.3374999999999995</v>
      </c>
      <c r="H188" s="1"/>
      <c r="I188" s="17"/>
      <c r="J188" s="17"/>
      <c r="K188" s="19"/>
      <c r="L188" s="16"/>
      <c r="M188" s="19"/>
      <c r="N188" s="20"/>
      <c r="O188" s="20"/>
      <c r="P188" s="20"/>
      <c r="R188" s="21"/>
    </row>
    <row r="189" spans="2:18" x14ac:dyDescent="0.2">
      <c r="B189" s="17"/>
      <c r="C189" s="44"/>
      <c r="D189" s="44"/>
      <c r="E189" s="19"/>
      <c r="F189" s="16"/>
      <c r="G189" s="19"/>
      <c r="I189" s="17"/>
      <c r="J189" s="17"/>
      <c r="K189" s="19"/>
      <c r="L189" s="16"/>
      <c r="M189" s="19"/>
      <c r="N189" s="20"/>
      <c r="O189" s="20"/>
      <c r="P189" s="20"/>
      <c r="R189" s="21"/>
    </row>
    <row r="190" spans="2:18" x14ac:dyDescent="0.2">
      <c r="B190" s="17"/>
      <c r="C190" s="44"/>
      <c r="D190" s="44"/>
      <c r="E190" s="19"/>
      <c r="F190" s="16"/>
      <c r="G190" s="19"/>
      <c r="I190" s="17"/>
      <c r="J190" s="17"/>
      <c r="K190" s="19"/>
      <c r="L190" s="16"/>
      <c r="M190" s="19"/>
      <c r="O190" s="24"/>
      <c r="P190" s="24"/>
    </row>
    <row r="191" spans="2:18" x14ac:dyDescent="0.2">
      <c r="B191" s="17"/>
      <c r="C191" s="44"/>
      <c r="D191" s="44"/>
      <c r="E191" s="19"/>
      <c r="F191" s="16"/>
      <c r="G191" s="19"/>
      <c r="I191" s="17"/>
      <c r="J191" s="17"/>
      <c r="K191" s="19"/>
      <c r="L191" s="16"/>
      <c r="M191" s="19"/>
      <c r="O191" s="14"/>
      <c r="P191" s="14"/>
    </row>
    <row r="192" spans="2:18" x14ac:dyDescent="0.2">
      <c r="B192" s="17"/>
      <c r="C192" s="44"/>
      <c r="D192" s="44"/>
      <c r="E192" s="19"/>
      <c r="F192" s="16"/>
      <c r="G192" s="19"/>
      <c r="I192" s="17"/>
      <c r="J192" s="17"/>
      <c r="K192" s="19"/>
      <c r="L192" s="16"/>
      <c r="M192" s="19"/>
      <c r="O192" s="14"/>
      <c r="P192" s="14"/>
    </row>
    <row r="193" spans="2:18" x14ac:dyDescent="0.2">
      <c r="B193" s="17"/>
      <c r="C193" s="44"/>
      <c r="D193" s="44"/>
      <c r="E193" s="19"/>
      <c r="F193" s="16"/>
      <c r="G193" s="19"/>
      <c r="H193" s="19"/>
      <c r="I193" s="17"/>
      <c r="J193" s="17"/>
      <c r="K193" s="19"/>
      <c r="L193" s="16"/>
      <c r="M193" s="19"/>
      <c r="N193" s="14"/>
      <c r="O193" s="14"/>
      <c r="P193" s="14"/>
    </row>
    <row r="194" spans="2:18" x14ac:dyDescent="0.2">
      <c r="B194" s="17"/>
      <c r="C194" s="44"/>
      <c r="D194" s="44"/>
      <c r="E194" s="19"/>
      <c r="F194" s="16"/>
      <c r="G194" s="19"/>
      <c r="H194" s="19"/>
      <c r="I194" s="17"/>
      <c r="J194" s="17"/>
      <c r="K194" s="19"/>
      <c r="L194" s="16">
        <f>SUM(L175:L193)</f>
        <v>32</v>
      </c>
      <c r="M194" s="19">
        <f>SUM(M176:M193)</f>
        <v>21.337328999999997</v>
      </c>
      <c r="N194" s="14"/>
      <c r="O194" s="14"/>
      <c r="P194" s="14"/>
    </row>
    <row r="195" spans="2:18" x14ac:dyDescent="0.2">
      <c r="B195" s="17"/>
      <c r="C195" s="44"/>
      <c r="D195" s="44"/>
      <c r="E195" s="19"/>
      <c r="F195" s="16"/>
      <c r="G195" s="19"/>
      <c r="H195" s="19"/>
      <c r="I195" s="17"/>
      <c r="J195" s="17"/>
      <c r="K195" s="19"/>
      <c r="L195" s="16"/>
      <c r="M195" s="19"/>
      <c r="N195" s="14"/>
      <c r="O195" s="14"/>
      <c r="P195" s="14"/>
    </row>
    <row r="196" spans="2:18" ht="15" x14ac:dyDescent="0.2">
      <c r="B196" s="13"/>
      <c r="C196" s="30"/>
      <c r="D196" s="30"/>
      <c r="E196" s="13"/>
      <c r="F196" s="26">
        <f>SUM(F175:F195)</f>
        <v>32</v>
      </c>
      <c r="G196" s="27">
        <f>SUM(G175:G195)</f>
        <v>36.319499999999998</v>
      </c>
      <c r="H196" s="19"/>
      <c r="I196" s="19"/>
      <c r="J196" s="13"/>
      <c r="K196" s="13"/>
      <c r="L196" s="29"/>
      <c r="M196" s="30"/>
      <c r="N196" s="14"/>
      <c r="O196" s="14"/>
      <c r="P196" s="14"/>
    </row>
    <row r="197" spans="2:18" ht="15" x14ac:dyDescent="0.2">
      <c r="B197" s="13"/>
      <c r="C197" s="30"/>
      <c r="D197" s="30"/>
      <c r="E197" s="13"/>
      <c r="F197" s="16"/>
      <c r="G197" s="19"/>
      <c r="H197" s="159" t="s">
        <v>10</v>
      </c>
      <c r="I197" s="159"/>
      <c r="J197" s="19">
        <f>G196</f>
        <v>36.319499999999998</v>
      </c>
      <c r="K197" s="19" t="s">
        <v>11</v>
      </c>
      <c r="L197" s="16">
        <f>M194</f>
        <v>21.337328999999997</v>
      </c>
      <c r="M197" s="19">
        <f>J197-L197</f>
        <v>14.982171000000001</v>
      </c>
      <c r="N197" s="24"/>
      <c r="O197" s="14"/>
      <c r="P197" s="14"/>
    </row>
    <row r="198" spans="2:18" ht="15" x14ac:dyDescent="0.2">
      <c r="B198" s="1" t="s">
        <v>7</v>
      </c>
      <c r="C198" s="1"/>
      <c r="D198" s="151">
        <v>0.7</v>
      </c>
      <c r="E198" s="151"/>
      <c r="J198" s="13"/>
      <c r="K198" s="13"/>
      <c r="L198" s="13"/>
      <c r="M198" s="13"/>
      <c r="N198" s="14"/>
      <c r="O198" s="14"/>
      <c r="P198" s="14"/>
    </row>
    <row r="199" spans="2:18" x14ac:dyDescent="0.2">
      <c r="B199" s="149" t="s">
        <v>8</v>
      </c>
      <c r="C199" s="149"/>
      <c r="D199" s="149"/>
      <c r="E199" s="149"/>
      <c r="F199" s="149"/>
      <c r="G199" s="149"/>
      <c r="H199" s="5" t="s">
        <v>5</v>
      </c>
      <c r="I199" s="149" t="s">
        <v>9</v>
      </c>
      <c r="J199" s="149"/>
      <c r="K199" s="149"/>
      <c r="L199" s="149"/>
      <c r="M199" s="149"/>
      <c r="N199" s="15"/>
      <c r="O199" s="15"/>
      <c r="P199" s="20">
        <f>I211-I209</f>
        <v>3.0749999999999993</v>
      </c>
    </row>
    <row r="200" spans="2:18" x14ac:dyDescent="0.2">
      <c r="B200" s="2">
        <v>0</v>
      </c>
      <c r="C200" s="3">
        <v>0.94199999999999995</v>
      </c>
      <c r="D200" s="3"/>
      <c r="E200" s="16"/>
      <c r="F200" s="16"/>
      <c r="G200" s="16"/>
      <c r="H200" s="16"/>
      <c r="I200" s="17"/>
      <c r="J200" s="18"/>
      <c r="K200" s="19"/>
      <c r="L200" s="16"/>
      <c r="M200" s="19"/>
      <c r="N200" s="20"/>
      <c r="O200" s="20"/>
      <c r="P200" s="20"/>
      <c r="R200" s="21"/>
    </row>
    <row r="201" spans="2:18" x14ac:dyDescent="0.2">
      <c r="B201" s="2">
        <v>5</v>
      </c>
      <c r="C201" s="3">
        <v>0.93500000000000005</v>
      </c>
      <c r="D201" s="3"/>
      <c r="E201" s="19">
        <f>(C200+C201)/2</f>
        <v>0.9385</v>
      </c>
      <c r="F201" s="16">
        <f t="shared" ref="F201:F212" si="68">B201-B200</f>
        <v>5</v>
      </c>
      <c r="G201" s="19">
        <f>E201*F201</f>
        <v>4.6924999999999999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2">
        <v>10</v>
      </c>
      <c r="C202" s="3">
        <v>0.92100000000000004</v>
      </c>
      <c r="D202" s="3" t="s">
        <v>21</v>
      </c>
      <c r="E202" s="19">
        <f t="shared" ref="E202:E212" si="69">(C201+C202)/2</f>
        <v>0.92800000000000005</v>
      </c>
      <c r="F202" s="16">
        <f t="shared" si="68"/>
        <v>5</v>
      </c>
      <c r="G202" s="19">
        <f t="shared" ref="G202:G212" si="70">E202*F202</f>
        <v>4.6400000000000006</v>
      </c>
      <c r="H202" s="16"/>
      <c r="I202" s="2"/>
      <c r="J202" s="2"/>
      <c r="K202" s="19"/>
      <c r="L202" s="16"/>
      <c r="M202" s="19"/>
      <c r="N202" s="20"/>
      <c r="O202" s="20"/>
      <c r="P202" s="20"/>
      <c r="Q202" s="22"/>
      <c r="R202" s="21"/>
    </row>
    <row r="203" spans="2:18" x14ac:dyDescent="0.2">
      <c r="B203" s="2">
        <v>11</v>
      </c>
      <c r="C203" s="3">
        <v>0.29299999999999998</v>
      </c>
      <c r="D203" s="3"/>
      <c r="E203" s="19">
        <f t="shared" si="69"/>
        <v>0.60699999999999998</v>
      </c>
      <c r="F203" s="16">
        <f t="shared" si="68"/>
        <v>1</v>
      </c>
      <c r="G203" s="19">
        <f t="shared" si="70"/>
        <v>0.60699999999999998</v>
      </c>
      <c r="H203" s="16"/>
      <c r="I203" s="2"/>
      <c r="J203" s="2"/>
      <c r="K203" s="19"/>
      <c r="L203" s="16"/>
      <c r="M203" s="19"/>
      <c r="N203" s="20"/>
      <c r="O203" s="20"/>
      <c r="P203" s="20"/>
      <c r="Q203" s="22"/>
      <c r="R203" s="21"/>
    </row>
    <row r="204" spans="2:18" x14ac:dyDescent="0.2">
      <c r="B204" s="2">
        <v>13</v>
      </c>
      <c r="C204" s="3">
        <v>-5.5E-2</v>
      </c>
      <c r="D204" s="3"/>
      <c r="E204" s="19">
        <f t="shared" si="69"/>
        <v>0.11899999999999999</v>
      </c>
      <c r="F204" s="16">
        <f t="shared" si="68"/>
        <v>2</v>
      </c>
      <c r="G204" s="19">
        <f t="shared" si="70"/>
        <v>0.23799999999999999</v>
      </c>
      <c r="H204" s="16"/>
      <c r="I204" s="2"/>
      <c r="J204" s="2"/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2">
        <v>15</v>
      </c>
      <c r="C205" s="3">
        <v>-0.254</v>
      </c>
      <c r="D205" s="3"/>
      <c r="E205" s="19">
        <f t="shared" si="69"/>
        <v>-0.1545</v>
      </c>
      <c r="F205" s="16">
        <f t="shared" si="68"/>
        <v>2</v>
      </c>
      <c r="G205" s="19">
        <f t="shared" si="70"/>
        <v>-0.309</v>
      </c>
      <c r="H205" s="16"/>
      <c r="I205" s="2"/>
      <c r="J205" s="2"/>
      <c r="K205" s="19"/>
      <c r="L205" s="16"/>
      <c r="M205" s="19"/>
      <c r="N205" s="20"/>
      <c r="O205" s="20"/>
      <c r="P205" s="20"/>
      <c r="Q205" s="22"/>
      <c r="R205" s="21"/>
    </row>
    <row r="206" spans="2:18" x14ac:dyDescent="0.2">
      <c r="B206" s="2">
        <v>16</v>
      </c>
      <c r="C206" s="3">
        <v>-0.35499999999999998</v>
      </c>
      <c r="D206" s="3"/>
      <c r="E206" s="19">
        <f t="shared" si="69"/>
        <v>-0.30449999999999999</v>
      </c>
      <c r="F206" s="16">
        <f t="shared" si="68"/>
        <v>1</v>
      </c>
      <c r="G206" s="19">
        <f t="shared" si="70"/>
        <v>-0.30449999999999999</v>
      </c>
      <c r="H206" s="16"/>
      <c r="I206" s="2">
        <v>0</v>
      </c>
      <c r="J206" s="3">
        <v>0.94199999999999995</v>
      </c>
      <c r="K206" s="19"/>
      <c r="L206" s="16"/>
      <c r="M206" s="19"/>
      <c r="N206" s="20"/>
      <c r="O206" s="20"/>
      <c r="P206" s="20"/>
      <c r="Q206" s="22"/>
      <c r="R206" s="21"/>
    </row>
    <row r="207" spans="2:18" x14ac:dyDescent="0.2">
      <c r="B207" s="2">
        <v>17</v>
      </c>
      <c r="C207" s="3">
        <v>-0.249</v>
      </c>
      <c r="D207" s="3"/>
      <c r="E207" s="19">
        <f t="shared" si="69"/>
        <v>-0.30199999999999999</v>
      </c>
      <c r="F207" s="16">
        <f t="shared" si="68"/>
        <v>1</v>
      </c>
      <c r="G207" s="19">
        <f t="shared" si="70"/>
        <v>-0.30199999999999999</v>
      </c>
      <c r="H207" s="16"/>
      <c r="I207" s="2">
        <v>5</v>
      </c>
      <c r="J207" s="3">
        <v>0.93500000000000005</v>
      </c>
      <c r="K207" s="19">
        <f t="shared" ref="K207" si="71">AVERAGE(J206,J207)</f>
        <v>0.9385</v>
      </c>
      <c r="L207" s="16">
        <f t="shared" ref="L207" si="72">I207-I206</f>
        <v>5</v>
      </c>
      <c r="M207" s="19">
        <f t="shared" ref="M207:M215" si="73">L207*K207</f>
        <v>4.6924999999999999</v>
      </c>
      <c r="N207" s="20"/>
      <c r="O207" s="20"/>
      <c r="P207" s="20"/>
      <c r="Q207" s="22"/>
      <c r="R207" s="21"/>
    </row>
    <row r="208" spans="2:18" x14ac:dyDescent="0.2">
      <c r="B208" s="2">
        <v>19</v>
      </c>
      <c r="C208" s="3">
        <v>-4.5999999999999999E-2</v>
      </c>
      <c r="D208" s="3"/>
      <c r="E208" s="19">
        <f t="shared" si="69"/>
        <v>-0.14749999999999999</v>
      </c>
      <c r="F208" s="16">
        <f t="shared" si="68"/>
        <v>2</v>
      </c>
      <c r="G208" s="19">
        <f t="shared" si="70"/>
        <v>-0.29499999999999998</v>
      </c>
      <c r="H208" s="16"/>
      <c r="I208" s="2">
        <v>10</v>
      </c>
      <c r="J208" s="3">
        <v>0.92100000000000004</v>
      </c>
      <c r="K208" s="19">
        <f>AVERAGE(J207,J208)</f>
        <v>0.92800000000000005</v>
      </c>
      <c r="L208" s="16">
        <f>I208-I207</f>
        <v>5</v>
      </c>
      <c r="M208" s="19">
        <f t="shared" si="73"/>
        <v>4.6400000000000006</v>
      </c>
      <c r="N208" s="24"/>
      <c r="O208" s="24"/>
      <c r="P208" s="24"/>
      <c r="Q208" s="22"/>
      <c r="R208" s="21"/>
    </row>
    <row r="209" spans="2:18" x14ac:dyDescent="0.2">
      <c r="B209" s="2">
        <v>21</v>
      </c>
      <c r="C209" s="3">
        <v>0.25700000000000001</v>
      </c>
      <c r="D209" s="3"/>
      <c r="E209" s="19">
        <f t="shared" si="69"/>
        <v>0.10550000000000001</v>
      </c>
      <c r="F209" s="16">
        <f t="shared" si="68"/>
        <v>2</v>
      </c>
      <c r="G209" s="19">
        <f t="shared" si="70"/>
        <v>0.21100000000000002</v>
      </c>
      <c r="H209" s="16"/>
      <c r="I209" s="2">
        <v>11</v>
      </c>
      <c r="J209" s="3">
        <v>0.29299999999999998</v>
      </c>
      <c r="K209" s="19">
        <f t="shared" ref="K209:K215" si="74">AVERAGE(J208,J209)</f>
        <v>0.60699999999999998</v>
      </c>
      <c r="L209" s="16">
        <f t="shared" ref="L209:L215" si="75">I209-I208</f>
        <v>1</v>
      </c>
      <c r="M209" s="19">
        <f t="shared" si="73"/>
        <v>0.60699999999999998</v>
      </c>
      <c r="N209" s="20"/>
      <c r="O209" s="20"/>
      <c r="P209" s="20"/>
      <c r="Q209" s="22"/>
      <c r="R209" s="21"/>
    </row>
    <row r="210" spans="2:18" x14ac:dyDescent="0.2">
      <c r="B210" s="2">
        <v>22</v>
      </c>
      <c r="C210" s="3">
        <v>0.89</v>
      </c>
      <c r="D210" s="3" t="s">
        <v>22</v>
      </c>
      <c r="E210" s="19">
        <f t="shared" si="69"/>
        <v>0.57350000000000001</v>
      </c>
      <c r="F210" s="16">
        <f t="shared" si="68"/>
        <v>1</v>
      </c>
      <c r="G210" s="19">
        <f t="shared" si="70"/>
        <v>0.57350000000000001</v>
      </c>
      <c r="H210" s="1"/>
      <c r="I210" s="2">
        <v>12.5</v>
      </c>
      <c r="J210" s="3">
        <v>0.05</v>
      </c>
      <c r="K210" s="19">
        <f t="shared" si="74"/>
        <v>0.17149999999999999</v>
      </c>
      <c r="L210" s="16">
        <f t="shared" si="75"/>
        <v>1.5</v>
      </c>
      <c r="M210" s="19">
        <f t="shared" si="73"/>
        <v>0.25724999999999998</v>
      </c>
      <c r="N210" s="24"/>
      <c r="O210" s="24"/>
      <c r="P210" s="24"/>
      <c r="Q210" s="22"/>
      <c r="R210" s="21"/>
    </row>
    <row r="211" spans="2:18" x14ac:dyDescent="0.2">
      <c r="B211" s="2">
        <v>27</v>
      </c>
      <c r="C211" s="3">
        <v>0.879</v>
      </c>
      <c r="D211" s="3"/>
      <c r="E211" s="19">
        <f t="shared" si="69"/>
        <v>0.88450000000000006</v>
      </c>
      <c r="F211" s="16">
        <f t="shared" si="68"/>
        <v>5</v>
      </c>
      <c r="G211" s="19">
        <f t="shared" si="70"/>
        <v>4.4225000000000003</v>
      </c>
      <c r="H211" s="1"/>
      <c r="I211" s="74">
        <f>I210+(J210-J211)*1.5</f>
        <v>14.074999999999999</v>
      </c>
      <c r="J211" s="75">
        <v>-1</v>
      </c>
      <c r="K211" s="19">
        <f t="shared" si="74"/>
        <v>-0.47499999999999998</v>
      </c>
      <c r="L211" s="16">
        <f t="shared" si="75"/>
        <v>1.5749999999999993</v>
      </c>
      <c r="M211" s="19">
        <f t="shared" si="73"/>
        <v>-0.7481249999999996</v>
      </c>
      <c r="N211" s="24"/>
      <c r="O211" s="24"/>
      <c r="P211" s="24"/>
      <c r="Q211" s="22"/>
      <c r="R211" s="21"/>
    </row>
    <row r="212" spans="2:18" x14ac:dyDescent="0.2">
      <c r="B212" s="2">
        <v>32</v>
      </c>
      <c r="C212" s="3">
        <v>0.875</v>
      </c>
      <c r="D212" s="3"/>
      <c r="E212" s="19">
        <f t="shared" si="69"/>
        <v>0.877</v>
      </c>
      <c r="F212" s="16">
        <f t="shared" si="68"/>
        <v>5</v>
      </c>
      <c r="G212" s="19">
        <f t="shared" si="70"/>
        <v>4.3849999999999998</v>
      </c>
      <c r="H212" s="1"/>
      <c r="I212" s="76">
        <f>I211+1.5</f>
        <v>15.574999999999999</v>
      </c>
      <c r="J212" s="77">
        <f>J211</f>
        <v>-1</v>
      </c>
      <c r="K212" s="19">
        <f t="shared" si="74"/>
        <v>-1</v>
      </c>
      <c r="L212" s="16">
        <f t="shared" si="75"/>
        <v>1.5</v>
      </c>
      <c r="M212" s="19">
        <f t="shared" si="73"/>
        <v>-1.5</v>
      </c>
      <c r="N212" s="20"/>
      <c r="O212" s="20"/>
      <c r="P212" s="20"/>
      <c r="R212" s="21"/>
    </row>
    <row r="213" spans="2:18" x14ac:dyDescent="0.2">
      <c r="B213" s="2"/>
      <c r="C213" s="3"/>
      <c r="D213" s="3"/>
      <c r="E213" s="19"/>
      <c r="F213" s="16"/>
      <c r="G213" s="19"/>
      <c r="H213" s="1"/>
      <c r="I213" s="74">
        <f>I212+1.5</f>
        <v>17.074999999999999</v>
      </c>
      <c r="J213" s="75">
        <f>J211</f>
        <v>-1</v>
      </c>
      <c r="K213" s="19">
        <f t="shared" si="74"/>
        <v>-1</v>
      </c>
      <c r="L213" s="16">
        <f t="shared" si="75"/>
        <v>1.5</v>
      </c>
      <c r="M213" s="19">
        <f t="shared" si="73"/>
        <v>-1.5</v>
      </c>
      <c r="N213" s="20"/>
      <c r="O213" s="20"/>
      <c r="P213" s="20"/>
      <c r="R213" s="21"/>
    </row>
    <row r="214" spans="2:18" x14ac:dyDescent="0.2">
      <c r="B214" s="2"/>
      <c r="C214" s="3"/>
      <c r="D214" s="3"/>
      <c r="E214" s="19"/>
      <c r="F214" s="16"/>
      <c r="G214" s="19"/>
      <c r="H214" s="1"/>
      <c r="I214" s="74">
        <f>I213+(J214-J213)*1.5</f>
        <v>18.349999999999998</v>
      </c>
      <c r="J214" s="78">
        <v>-0.15</v>
      </c>
      <c r="K214" s="19">
        <f t="shared" si="74"/>
        <v>-0.57499999999999996</v>
      </c>
      <c r="L214" s="16">
        <f t="shared" si="75"/>
        <v>1.2749999999999986</v>
      </c>
      <c r="M214" s="19">
        <f t="shared" si="73"/>
        <v>-0.73312499999999914</v>
      </c>
      <c r="N214" s="20"/>
      <c r="O214" s="20"/>
      <c r="P214" s="20"/>
      <c r="R214" s="21"/>
    </row>
    <row r="215" spans="2:18" x14ac:dyDescent="0.2">
      <c r="B215" s="17"/>
      <c r="C215" s="44"/>
      <c r="D215" s="44"/>
      <c r="E215" s="19"/>
      <c r="F215" s="16"/>
      <c r="G215" s="19"/>
      <c r="I215" s="2">
        <v>21</v>
      </c>
      <c r="J215" s="3">
        <v>0.25700000000000001</v>
      </c>
      <c r="K215" s="19">
        <f t="shared" si="74"/>
        <v>5.3500000000000006E-2</v>
      </c>
      <c r="L215" s="16">
        <f t="shared" si="75"/>
        <v>2.6500000000000021</v>
      </c>
      <c r="M215" s="19">
        <f t="shared" si="73"/>
        <v>0.14177500000000012</v>
      </c>
      <c r="N215" s="20"/>
      <c r="O215" s="20"/>
      <c r="P215" s="20"/>
      <c r="R215" s="21"/>
    </row>
    <row r="216" spans="2:18" x14ac:dyDescent="0.2">
      <c r="B216" s="17"/>
      <c r="C216" s="44"/>
      <c r="D216" s="44"/>
      <c r="E216" s="19"/>
      <c r="F216" s="16"/>
      <c r="G216" s="19"/>
      <c r="I216" s="2">
        <v>22</v>
      </c>
      <c r="J216" s="3">
        <v>0.89</v>
      </c>
      <c r="K216" s="79">
        <f t="shared" ref="K216:K218" si="76">AVERAGE(J215,J216)</f>
        <v>0.57350000000000001</v>
      </c>
      <c r="L216" s="80">
        <f t="shared" ref="L216:L218" si="77">I216-I215</f>
        <v>1</v>
      </c>
      <c r="M216" s="79">
        <f t="shared" ref="M216:M218" si="78">L216*K216</f>
        <v>0.57350000000000001</v>
      </c>
      <c r="O216" s="24"/>
      <c r="P216" s="24"/>
    </row>
    <row r="217" spans="2:18" x14ac:dyDescent="0.2">
      <c r="B217" s="17"/>
      <c r="C217" s="44"/>
      <c r="D217" s="44"/>
      <c r="E217" s="19"/>
      <c r="F217" s="16"/>
      <c r="G217" s="19"/>
      <c r="I217" s="2">
        <v>27</v>
      </c>
      <c r="J217" s="3">
        <v>0.879</v>
      </c>
      <c r="K217" s="79">
        <f t="shared" si="76"/>
        <v>0.88450000000000006</v>
      </c>
      <c r="L217" s="80">
        <f t="shared" si="77"/>
        <v>5</v>
      </c>
      <c r="M217" s="79">
        <f t="shared" si="78"/>
        <v>4.4225000000000003</v>
      </c>
      <c r="O217" s="14"/>
      <c r="P217" s="14"/>
    </row>
    <row r="218" spans="2:18" x14ac:dyDescent="0.2">
      <c r="B218" s="17"/>
      <c r="C218" s="44"/>
      <c r="D218" s="44"/>
      <c r="E218" s="19"/>
      <c r="F218" s="16"/>
      <c r="G218" s="19"/>
      <c r="I218" s="2">
        <v>32</v>
      </c>
      <c r="J218" s="3">
        <v>0.875</v>
      </c>
      <c r="K218" s="79">
        <f t="shared" si="76"/>
        <v>0.877</v>
      </c>
      <c r="L218" s="80">
        <f t="shared" si="77"/>
        <v>5</v>
      </c>
      <c r="M218" s="79">
        <f t="shared" si="78"/>
        <v>4.3849999999999998</v>
      </c>
      <c r="O218" s="14"/>
      <c r="P218" s="14"/>
    </row>
    <row r="219" spans="2:18" x14ac:dyDescent="0.2">
      <c r="B219" s="17"/>
      <c r="C219" s="44"/>
      <c r="D219" s="44"/>
      <c r="E219" s="19"/>
      <c r="F219" s="16"/>
      <c r="G219" s="19"/>
      <c r="H219" s="19"/>
      <c r="I219" s="17"/>
      <c r="J219" s="17"/>
      <c r="K219" s="19"/>
      <c r="L219" s="16"/>
      <c r="M219" s="19"/>
      <c r="N219" s="14"/>
      <c r="O219" s="14"/>
      <c r="P219" s="14"/>
    </row>
    <row r="220" spans="2:18" x14ac:dyDescent="0.2">
      <c r="B220" s="17"/>
      <c r="C220" s="44"/>
      <c r="D220" s="44"/>
      <c r="E220" s="19"/>
      <c r="F220" s="16"/>
      <c r="G220" s="19"/>
      <c r="H220" s="19"/>
      <c r="I220" s="17"/>
      <c r="J220" s="17"/>
      <c r="K220" s="19"/>
      <c r="L220" s="16">
        <f>SUM(L201:L219)</f>
        <v>32</v>
      </c>
      <c r="M220" s="19">
        <f>SUM(M202:M219)</f>
        <v>15.238275</v>
      </c>
      <c r="N220" s="14"/>
      <c r="O220" s="14"/>
      <c r="P220" s="14"/>
    </row>
    <row r="221" spans="2:18" x14ac:dyDescent="0.2">
      <c r="B221" s="17"/>
      <c r="C221" s="44"/>
      <c r="D221" s="44"/>
      <c r="E221" s="19"/>
      <c r="F221" s="16"/>
      <c r="G221" s="19"/>
      <c r="H221" s="19"/>
      <c r="I221" s="17"/>
      <c r="J221" s="17"/>
      <c r="K221" s="19"/>
      <c r="L221" s="16"/>
      <c r="M221" s="19"/>
      <c r="N221" s="14"/>
      <c r="O221" s="14"/>
      <c r="P221" s="14"/>
    </row>
    <row r="222" spans="2:18" ht="15" x14ac:dyDescent="0.2">
      <c r="B222" s="13"/>
      <c r="C222" s="30"/>
      <c r="D222" s="30"/>
      <c r="E222" s="13"/>
      <c r="F222" s="26">
        <f>SUM(F201:F221)</f>
        <v>32</v>
      </c>
      <c r="G222" s="27">
        <f>SUM(G201:G221)</f>
        <v>18.558999999999997</v>
      </c>
      <c r="H222" s="19"/>
      <c r="I222" s="19"/>
      <c r="J222" s="13"/>
      <c r="K222" s="13"/>
      <c r="L222" s="29"/>
      <c r="M222" s="30"/>
      <c r="N222" s="14"/>
      <c r="O222" s="14"/>
      <c r="P222" s="14"/>
    </row>
    <row r="223" spans="2:18" ht="15" x14ac:dyDescent="0.2">
      <c r="B223" s="13"/>
      <c r="C223" s="30"/>
      <c r="D223" s="30"/>
      <c r="E223" s="13"/>
      <c r="F223" s="16"/>
      <c r="G223" s="19"/>
      <c r="H223" s="159" t="s">
        <v>10</v>
      </c>
      <c r="I223" s="159"/>
      <c r="J223" s="19">
        <f>G222</f>
        <v>18.558999999999997</v>
      </c>
      <c r="K223" s="19" t="s">
        <v>11</v>
      </c>
      <c r="L223" s="16">
        <f>M220</f>
        <v>15.238275</v>
      </c>
      <c r="M223" s="19">
        <f>J223-L223</f>
        <v>3.3207249999999977</v>
      </c>
      <c r="N223" s="24"/>
      <c r="O223" s="14"/>
      <c r="P223" s="14"/>
    </row>
    <row r="224" spans="2:18" x14ac:dyDescent="0.2">
      <c r="B224" s="18"/>
      <c r="C224" s="45"/>
      <c r="D224" s="45"/>
      <c r="E224" s="19"/>
      <c r="F224" s="16"/>
      <c r="G224" s="19"/>
      <c r="H224" s="159"/>
      <c r="I224" s="159"/>
      <c r="J224" s="19"/>
      <c r="K224" s="19"/>
      <c r="L224" s="16"/>
      <c r="M224" s="19"/>
      <c r="N224" s="24"/>
      <c r="O224" s="24"/>
      <c r="P224" s="24"/>
    </row>
    <row r="225" spans="2:18" x14ac:dyDescent="0.2">
      <c r="B225" s="18"/>
      <c r="C225" s="45"/>
      <c r="D225" s="45"/>
      <c r="E225" s="19"/>
      <c r="F225" s="16"/>
      <c r="G225" s="19"/>
      <c r="H225" s="16"/>
      <c r="I225" s="16"/>
      <c r="J225" s="19"/>
      <c r="K225" s="19"/>
      <c r="L225" s="16"/>
      <c r="M225" s="19"/>
      <c r="N225" s="24"/>
      <c r="O225" s="24"/>
      <c r="P225" s="24"/>
    </row>
    <row r="226" spans="2:18" ht="15" x14ac:dyDescent="0.2">
      <c r="B226" s="1" t="s">
        <v>7</v>
      </c>
      <c r="C226" s="1"/>
      <c r="D226" s="151">
        <v>0.8</v>
      </c>
      <c r="E226" s="151"/>
      <c r="J226" s="13"/>
      <c r="K226" s="13"/>
      <c r="L226" s="13"/>
      <c r="M226" s="13"/>
      <c r="N226" s="14"/>
      <c r="O226" s="14"/>
      <c r="P226" s="14"/>
    </row>
    <row r="227" spans="2:18" x14ac:dyDescent="0.2">
      <c r="B227" s="149" t="s">
        <v>8</v>
      </c>
      <c r="C227" s="149"/>
      <c r="D227" s="149"/>
      <c r="E227" s="149"/>
      <c r="F227" s="149"/>
      <c r="G227" s="149"/>
      <c r="H227" s="5" t="s">
        <v>5</v>
      </c>
      <c r="I227" s="149" t="s">
        <v>9</v>
      </c>
      <c r="J227" s="149"/>
      <c r="K227" s="149"/>
      <c r="L227" s="149"/>
      <c r="M227" s="149"/>
      <c r="N227" s="15"/>
      <c r="O227" s="15"/>
      <c r="P227" s="20">
        <f>I239-I237</f>
        <v>2</v>
      </c>
    </row>
    <row r="228" spans="2:18" x14ac:dyDescent="0.2">
      <c r="B228" s="2">
        <v>0</v>
      </c>
      <c r="C228" s="3">
        <v>0.94</v>
      </c>
      <c r="D228" s="3"/>
      <c r="E228" s="16"/>
      <c r="F228" s="16"/>
      <c r="G228" s="16"/>
      <c r="H228" s="16"/>
      <c r="I228" s="17"/>
      <c r="J228" s="18"/>
      <c r="K228" s="19"/>
      <c r="L228" s="16"/>
      <c r="M228" s="19"/>
      <c r="N228" s="20"/>
      <c r="O228" s="20"/>
      <c r="P228" s="20"/>
      <c r="R228" s="21"/>
    </row>
    <row r="229" spans="2:18" x14ac:dyDescent="0.2">
      <c r="B229" s="2">
        <v>5</v>
      </c>
      <c r="C229" s="3">
        <v>0.92100000000000004</v>
      </c>
      <c r="D229" s="3"/>
      <c r="E229" s="19">
        <f>(C228+C229)/2</f>
        <v>0.93049999999999999</v>
      </c>
      <c r="F229" s="16">
        <f t="shared" ref="F229:F240" si="79">B229-B228</f>
        <v>5</v>
      </c>
      <c r="G229" s="19">
        <f>E229*F229</f>
        <v>4.6524999999999999</v>
      </c>
      <c r="H229" s="16"/>
      <c r="I229" s="2"/>
      <c r="J229" s="2"/>
      <c r="K229" s="19"/>
      <c r="L229" s="16"/>
      <c r="M229" s="19"/>
      <c r="N229" s="20"/>
      <c r="O229" s="20"/>
      <c r="P229" s="20"/>
      <c r="Q229" s="22"/>
      <c r="R229" s="21"/>
    </row>
    <row r="230" spans="2:18" x14ac:dyDescent="0.2">
      <c r="B230" s="2">
        <v>10</v>
      </c>
      <c r="C230" s="3">
        <v>0.90900000000000003</v>
      </c>
      <c r="D230" s="3" t="s">
        <v>21</v>
      </c>
      <c r="E230" s="19">
        <f t="shared" ref="E230:E240" si="80">(C229+C230)/2</f>
        <v>0.91500000000000004</v>
      </c>
      <c r="F230" s="16">
        <f t="shared" si="79"/>
        <v>5</v>
      </c>
      <c r="G230" s="19">
        <f t="shared" ref="G230:G240" si="81">E230*F230</f>
        <v>4.5750000000000002</v>
      </c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">
      <c r="B231" s="2">
        <v>11</v>
      </c>
      <c r="C231" s="3">
        <v>0.42499999999999999</v>
      </c>
      <c r="D231" s="3"/>
      <c r="E231" s="19">
        <f t="shared" si="80"/>
        <v>0.66700000000000004</v>
      </c>
      <c r="F231" s="16">
        <f t="shared" si="79"/>
        <v>1</v>
      </c>
      <c r="G231" s="19">
        <f t="shared" si="81"/>
        <v>0.66700000000000004</v>
      </c>
      <c r="H231" s="16"/>
      <c r="I231" s="2"/>
      <c r="J231" s="2"/>
      <c r="K231" s="19"/>
      <c r="L231" s="16"/>
      <c r="M231" s="19"/>
      <c r="N231" s="20"/>
      <c r="O231" s="20"/>
      <c r="P231" s="20"/>
      <c r="Q231" s="22"/>
      <c r="R231" s="21"/>
    </row>
    <row r="232" spans="2:18" x14ac:dyDescent="0.2">
      <c r="B232" s="2">
        <v>12</v>
      </c>
      <c r="C232" s="3">
        <v>0.111</v>
      </c>
      <c r="D232" s="3"/>
      <c r="E232" s="19">
        <f t="shared" si="80"/>
        <v>0.26800000000000002</v>
      </c>
      <c r="F232" s="16">
        <f t="shared" si="79"/>
        <v>1</v>
      </c>
      <c r="G232" s="19">
        <f t="shared" si="81"/>
        <v>0.26800000000000002</v>
      </c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">
      <c r="B233" s="2">
        <v>14</v>
      </c>
      <c r="C233" s="3">
        <v>-0.10299999999999999</v>
      </c>
      <c r="D233" s="3"/>
      <c r="E233" s="19">
        <f t="shared" si="80"/>
        <v>4.0000000000000036E-3</v>
      </c>
      <c r="F233" s="16">
        <f t="shared" si="79"/>
        <v>2</v>
      </c>
      <c r="G233" s="19">
        <f t="shared" si="81"/>
        <v>8.0000000000000071E-3</v>
      </c>
      <c r="H233" s="16"/>
      <c r="I233" s="2"/>
      <c r="J233" s="2"/>
      <c r="K233" s="19"/>
      <c r="L233" s="16"/>
      <c r="M233" s="19"/>
      <c r="N233" s="20"/>
      <c r="O233" s="20"/>
      <c r="P233" s="20"/>
      <c r="Q233" s="22"/>
      <c r="R233" s="21"/>
    </row>
    <row r="234" spans="2:18" x14ac:dyDescent="0.2">
      <c r="B234" s="2">
        <v>15.5</v>
      </c>
      <c r="C234" s="3">
        <v>-0.20899999999999999</v>
      </c>
      <c r="D234" s="3"/>
      <c r="E234" s="19">
        <f t="shared" si="80"/>
        <v>-0.156</v>
      </c>
      <c r="F234" s="16">
        <f t="shared" si="79"/>
        <v>1.5</v>
      </c>
      <c r="G234" s="19">
        <f t="shared" si="81"/>
        <v>-0.23399999999999999</v>
      </c>
      <c r="H234" s="16"/>
      <c r="I234" s="2"/>
      <c r="J234" s="2"/>
      <c r="K234" s="19"/>
      <c r="L234" s="16"/>
      <c r="M234" s="19"/>
      <c r="N234" s="20"/>
      <c r="O234" s="20"/>
      <c r="P234" s="20"/>
      <c r="Q234" s="22"/>
      <c r="R234" s="21"/>
    </row>
    <row r="235" spans="2:18" x14ac:dyDescent="0.2">
      <c r="B235" s="2">
        <v>17</v>
      </c>
      <c r="C235" s="3">
        <v>-0.104</v>
      </c>
      <c r="D235" s="3"/>
      <c r="E235" s="19">
        <f t="shared" si="80"/>
        <v>-0.1565</v>
      </c>
      <c r="F235" s="16">
        <f t="shared" si="79"/>
        <v>1.5</v>
      </c>
      <c r="G235" s="19">
        <f t="shared" si="81"/>
        <v>-0.23475000000000001</v>
      </c>
      <c r="H235" s="16"/>
      <c r="I235" s="2">
        <v>0</v>
      </c>
      <c r="J235" s="3">
        <v>0.94</v>
      </c>
      <c r="K235" s="19"/>
      <c r="L235" s="16"/>
      <c r="M235" s="19"/>
      <c r="N235" s="20"/>
      <c r="O235" s="20"/>
      <c r="P235" s="20"/>
      <c r="Q235" s="22"/>
      <c r="R235" s="21"/>
    </row>
    <row r="236" spans="2:18" x14ac:dyDescent="0.2">
      <c r="B236" s="2">
        <v>19</v>
      </c>
      <c r="C236" s="3">
        <v>0.11600000000000001</v>
      </c>
      <c r="D236" s="3"/>
      <c r="E236" s="19">
        <f t="shared" si="80"/>
        <v>6.0000000000000053E-3</v>
      </c>
      <c r="F236" s="16">
        <f t="shared" si="79"/>
        <v>2</v>
      </c>
      <c r="G236" s="19">
        <f t="shared" si="81"/>
        <v>1.2000000000000011E-2</v>
      </c>
      <c r="H236" s="16"/>
      <c r="I236" s="2">
        <v>5</v>
      </c>
      <c r="J236" s="3">
        <v>0.92100000000000004</v>
      </c>
      <c r="K236" s="19">
        <f>AVERAGE(J235,J236)</f>
        <v>0.93049999999999999</v>
      </c>
      <c r="L236" s="16">
        <f>I236-I235</f>
        <v>5</v>
      </c>
      <c r="M236" s="19">
        <f t="shared" ref="M236:M241" si="82">L236*K236</f>
        <v>4.6524999999999999</v>
      </c>
      <c r="N236" s="24"/>
      <c r="O236" s="24"/>
      <c r="P236" s="24"/>
      <c r="Q236" s="22"/>
      <c r="R236" s="21"/>
    </row>
    <row r="237" spans="2:18" x14ac:dyDescent="0.2">
      <c r="B237" s="2">
        <v>20</v>
      </c>
      <c r="C237" s="3">
        <v>0.441</v>
      </c>
      <c r="D237" s="3"/>
      <c r="E237" s="19">
        <f t="shared" si="80"/>
        <v>0.27850000000000003</v>
      </c>
      <c r="F237" s="16">
        <f t="shared" si="79"/>
        <v>1</v>
      </c>
      <c r="G237" s="19">
        <f t="shared" si="81"/>
        <v>0.27850000000000003</v>
      </c>
      <c r="H237" s="16"/>
      <c r="I237" s="2">
        <v>10</v>
      </c>
      <c r="J237" s="3">
        <v>0.90900000000000003</v>
      </c>
      <c r="K237" s="19">
        <f t="shared" ref="K237:K241" si="83">AVERAGE(J236,J237)</f>
        <v>0.91500000000000004</v>
      </c>
      <c r="L237" s="16">
        <f t="shared" ref="L237:L241" si="84">I237-I236</f>
        <v>5</v>
      </c>
      <c r="M237" s="19">
        <f t="shared" si="82"/>
        <v>4.5750000000000002</v>
      </c>
      <c r="N237" s="20"/>
      <c r="O237" s="20"/>
      <c r="P237" s="20"/>
      <c r="Q237" s="22"/>
      <c r="R237" s="21"/>
    </row>
    <row r="238" spans="2:18" x14ac:dyDescent="0.2">
      <c r="B238" s="2">
        <v>21</v>
      </c>
      <c r="C238" s="3">
        <v>0.85499999999999998</v>
      </c>
      <c r="D238" s="3" t="s">
        <v>22</v>
      </c>
      <c r="E238" s="19">
        <f t="shared" si="80"/>
        <v>0.64800000000000002</v>
      </c>
      <c r="F238" s="16">
        <f t="shared" si="79"/>
        <v>1</v>
      </c>
      <c r="G238" s="19">
        <f t="shared" si="81"/>
        <v>0.64800000000000002</v>
      </c>
      <c r="H238" s="1"/>
      <c r="I238" s="2">
        <v>11</v>
      </c>
      <c r="J238" s="3">
        <v>0.42499999999999999</v>
      </c>
      <c r="K238" s="19">
        <f t="shared" si="83"/>
        <v>0.66700000000000004</v>
      </c>
      <c r="L238" s="16">
        <f t="shared" si="84"/>
        <v>1</v>
      </c>
      <c r="M238" s="19">
        <f t="shared" si="82"/>
        <v>0.66700000000000004</v>
      </c>
      <c r="N238" s="24"/>
      <c r="O238" s="24"/>
      <c r="P238" s="24"/>
      <c r="Q238" s="22"/>
      <c r="R238" s="21"/>
    </row>
    <row r="239" spans="2:18" x14ac:dyDescent="0.2">
      <c r="B239" s="2">
        <v>25</v>
      </c>
      <c r="C239" s="3">
        <v>0.84599999999999997</v>
      </c>
      <c r="D239" s="3"/>
      <c r="E239" s="19">
        <f t="shared" si="80"/>
        <v>0.85050000000000003</v>
      </c>
      <c r="F239" s="16">
        <f t="shared" si="79"/>
        <v>4</v>
      </c>
      <c r="G239" s="19">
        <f t="shared" si="81"/>
        <v>3.4020000000000001</v>
      </c>
      <c r="H239" s="1"/>
      <c r="I239" s="2">
        <v>12</v>
      </c>
      <c r="J239" s="3">
        <v>0.111</v>
      </c>
      <c r="K239" s="19">
        <f t="shared" si="83"/>
        <v>0.26800000000000002</v>
      </c>
      <c r="L239" s="16">
        <f t="shared" si="84"/>
        <v>1</v>
      </c>
      <c r="M239" s="19">
        <f t="shared" si="82"/>
        <v>0.26800000000000002</v>
      </c>
      <c r="N239" s="24"/>
      <c r="O239" s="24"/>
      <c r="P239" s="24"/>
      <c r="Q239" s="22"/>
      <c r="R239" s="21"/>
    </row>
    <row r="240" spans="2:18" x14ac:dyDescent="0.2">
      <c r="B240" s="2">
        <v>30</v>
      </c>
      <c r="C240" s="3">
        <v>0.83399999999999996</v>
      </c>
      <c r="D240" s="3"/>
      <c r="E240" s="19">
        <f t="shared" si="80"/>
        <v>0.84</v>
      </c>
      <c r="F240" s="16">
        <f t="shared" si="79"/>
        <v>5</v>
      </c>
      <c r="G240" s="19">
        <f t="shared" si="81"/>
        <v>4.2</v>
      </c>
      <c r="H240" s="1"/>
      <c r="I240" s="74">
        <f>I239+(J239-J240)*1.5</f>
        <v>13.666499999999999</v>
      </c>
      <c r="J240" s="75">
        <v>-1</v>
      </c>
      <c r="K240" s="19">
        <f t="shared" si="83"/>
        <v>-0.44450000000000001</v>
      </c>
      <c r="L240" s="16">
        <f t="shared" si="84"/>
        <v>1.6664999999999992</v>
      </c>
      <c r="M240" s="19">
        <f t="shared" si="82"/>
        <v>-0.74075924999999965</v>
      </c>
      <c r="N240" s="20"/>
      <c r="O240" s="20"/>
      <c r="P240" s="20"/>
      <c r="R240" s="21"/>
    </row>
    <row r="241" spans="2:18" x14ac:dyDescent="0.2">
      <c r="B241" s="2"/>
      <c r="C241" s="3"/>
      <c r="D241" s="3"/>
      <c r="E241" s="19"/>
      <c r="F241" s="16"/>
      <c r="G241" s="19"/>
      <c r="H241" s="1"/>
      <c r="I241" s="76">
        <f>I240+1.5</f>
        <v>15.166499999999999</v>
      </c>
      <c r="J241" s="77">
        <f>J240</f>
        <v>-1</v>
      </c>
      <c r="K241" s="19">
        <f t="shared" si="83"/>
        <v>-1</v>
      </c>
      <c r="L241" s="16">
        <f t="shared" si="84"/>
        <v>1.5</v>
      </c>
      <c r="M241" s="19">
        <f t="shared" si="82"/>
        <v>-1.5</v>
      </c>
      <c r="N241" s="20"/>
      <c r="O241" s="20"/>
      <c r="P241" s="20"/>
      <c r="R241" s="21"/>
    </row>
    <row r="242" spans="2:18" x14ac:dyDescent="0.2">
      <c r="B242" s="2"/>
      <c r="C242" s="3"/>
      <c r="D242" s="3"/>
      <c r="E242" s="19"/>
      <c r="F242" s="16"/>
      <c r="G242" s="19"/>
      <c r="H242" s="1"/>
      <c r="I242" s="74">
        <f>I241+1.5</f>
        <v>16.666499999999999</v>
      </c>
      <c r="J242" s="75">
        <f>J240</f>
        <v>-1</v>
      </c>
      <c r="K242" s="79">
        <f t="shared" ref="K242:K247" si="85">AVERAGE(J241,J242)</f>
        <v>-1</v>
      </c>
      <c r="L242" s="80">
        <f t="shared" ref="L242:L247" si="86">I242-I241</f>
        <v>1.5</v>
      </c>
      <c r="M242" s="79">
        <f t="shared" ref="M242:M247" si="87">L242*K242</f>
        <v>-1.5</v>
      </c>
      <c r="N242" s="20"/>
      <c r="O242" s="20"/>
      <c r="P242" s="20"/>
      <c r="R242" s="21"/>
    </row>
    <row r="243" spans="2:18" x14ac:dyDescent="0.2">
      <c r="B243" s="17"/>
      <c r="C243" s="44"/>
      <c r="D243" s="44"/>
      <c r="E243" s="19"/>
      <c r="F243" s="16"/>
      <c r="G243" s="19"/>
      <c r="I243" s="74">
        <f>I242+(J243-J242)*1.5</f>
        <v>18.166499999999999</v>
      </c>
      <c r="J243" s="78">
        <v>0</v>
      </c>
      <c r="K243" s="79">
        <f t="shared" si="85"/>
        <v>-0.5</v>
      </c>
      <c r="L243" s="80">
        <f t="shared" si="86"/>
        <v>1.5</v>
      </c>
      <c r="M243" s="79">
        <f t="shared" si="87"/>
        <v>-0.75</v>
      </c>
      <c r="N243" s="20"/>
      <c r="O243" s="20"/>
      <c r="P243" s="20"/>
      <c r="R243" s="21"/>
    </row>
    <row r="244" spans="2:18" x14ac:dyDescent="0.2">
      <c r="B244" s="17"/>
      <c r="C244" s="44"/>
      <c r="D244" s="44"/>
      <c r="E244" s="19"/>
      <c r="F244" s="16"/>
      <c r="G244" s="19"/>
      <c r="I244" s="2">
        <v>19</v>
      </c>
      <c r="J244" s="3">
        <v>0.11600000000000001</v>
      </c>
      <c r="K244" s="79">
        <f t="shared" si="85"/>
        <v>5.8000000000000003E-2</v>
      </c>
      <c r="L244" s="80">
        <f t="shared" si="86"/>
        <v>0.8335000000000008</v>
      </c>
      <c r="M244" s="79">
        <f t="shared" si="87"/>
        <v>4.8343000000000046E-2</v>
      </c>
      <c r="O244" s="24"/>
      <c r="P244" s="24"/>
    </row>
    <row r="245" spans="2:18" x14ac:dyDescent="0.2">
      <c r="B245" s="17"/>
      <c r="C245" s="44"/>
      <c r="D245" s="44"/>
      <c r="E245" s="19"/>
      <c r="F245" s="16"/>
      <c r="G245" s="19"/>
      <c r="I245" s="2">
        <v>20</v>
      </c>
      <c r="J245" s="3">
        <v>0.441</v>
      </c>
      <c r="K245" s="79">
        <f t="shared" si="85"/>
        <v>0.27850000000000003</v>
      </c>
      <c r="L245" s="80">
        <f t="shared" si="86"/>
        <v>1</v>
      </c>
      <c r="M245" s="79">
        <f t="shared" si="87"/>
        <v>0.27850000000000003</v>
      </c>
      <c r="O245" s="14"/>
      <c r="P245" s="14"/>
    </row>
    <row r="246" spans="2:18" x14ac:dyDescent="0.2">
      <c r="B246" s="17"/>
      <c r="C246" s="44"/>
      <c r="D246" s="44"/>
      <c r="E246" s="19"/>
      <c r="F246" s="16"/>
      <c r="G246" s="19"/>
      <c r="I246" s="2">
        <v>21</v>
      </c>
      <c r="J246" s="3">
        <v>0.85499999999999998</v>
      </c>
      <c r="K246" s="79">
        <f t="shared" si="85"/>
        <v>0.64800000000000002</v>
      </c>
      <c r="L246" s="80">
        <f t="shared" si="86"/>
        <v>1</v>
      </c>
      <c r="M246" s="79">
        <f t="shared" si="87"/>
        <v>0.64800000000000002</v>
      </c>
      <c r="O246" s="14"/>
      <c r="P246" s="14"/>
    </row>
    <row r="247" spans="2:18" x14ac:dyDescent="0.2">
      <c r="B247" s="17"/>
      <c r="C247" s="44"/>
      <c r="D247" s="44"/>
      <c r="E247" s="19"/>
      <c r="F247" s="16"/>
      <c r="G247" s="19"/>
      <c r="H247" s="19"/>
      <c r="I247" s="2">
        <v>25</v>
      </c>
      <c r="J247" s="3">
        <v>0.84599999999999997</v>
      </c>
      <c r="K247" s="79">
        <f t="shared" si="85"/>
        <v>0.85050000000000003</v>
      </c>
      <c r="L247" s="80">
        <f t="shared" si="86"/>
        <v>4</v>
      </c>
      <c r="M247" s="79">
        <f t="shared" si="87"/>
        <v>3.4020000000000001</v>
      </c>
      <c r="N247" s="14"/>
      <c r="O247" s="14"/>
      <c r="P247" s="14"/>
    </row>
    <row r="248" spans="2:18" x14ac:dyDescent="0.2">
      <c r="B248" s="17"/>
      <c r="C248" s="44"/>
      <c r="D248" s="44"/>
      <c r="E248" s="79"/>
      <c r="F248" s="80"/>
      <c r="G248" s="79"/>
      <c r="H248" s="79"/>
      <c r="I248" s="2">
        <v>30</v>
      </c>
      <c r="J248" s="3">
        <v>0.83399999999999996</v>
      </c>
      <c r="K248" s="79">
        <f t="shared" ref="K248" si="88">AVERAGE(J247,J248)</f>
        <v>0.84</v>
      </c>
      <c r="L248" s="80">
        <f t="shared" ref="L248" si="89">I248-I247</f>
        <v>5</v>
      </c>
      <c r="M248" s="79">
        <f t="shared" ref="M248" si="90">L248*K248</f>
        <v>4.2</v>
      </c>
      <c r="N248" s="14"/>
      <c r="O248" s="14"/>
      <c r="P248" s="14"/>
    </row>
    <row r="249" spans="2:18" x14ac:dyDescent="0.2">
      <c r="B249" s="17"/>
      <c r="C249" s="44"/>
      <c r="D249" s="44"/>
      <c r="E249" s="79"/>
      <c r="F249" s="80"/>
      <c r="G249" s="79"/>
      <c r="H249" s="79"/>
      <c r="I249" s="2"/>
      <c r="J249" s="3"/>
      <c r="K249" s="79"/>
      <c r="L249" s="80"/>
      <c r="M249" s="79"/>
      <c r="N249" s="14"/>
      <c r="O249" s="14"/>
      <c r="P249" s="14"/>
    </row>
    <row r="250" spans="2:18" x14ac:dyDescent="0.2">
      <c r="B250" s="17"/>
      <c r="C250" s="44"/>
      <c r="D250" s="44"/>
      <c r="E250" s="79"/>
      <c r="F250" s="80"/>
      <c r="G250" s="79"/>
      <c r="H250" s="79"/>
      <c r="I250" s="2"/>
      <c r="J250" s="3"/>
      <c r="K250" s="79"/>
      <c r="L250" s="80"/>
      <c r="M250" s="79"/>
      <c r="N250" s="14"/>
      <c r="O250" s="14"/>
      <c r="P250" s="14"/>
    </row>
    <row r="251" spans="2:18" x14ac:dyDescent="0.2">
      <c r="B251" s="17"/>
      <c r="C251" s="44"/>
      <c r="D251" s="44"/>
      <c r="E251" s="19"/>
      <c r="F251" s="16"/>
      <c r="G251" s="19"/>
      <c r="H251" s="19"/>
      <c r="I251" s="17"/>
      <c r="J251" s="17"/>
      <c r="K251" s="19"/>
      <c r="L251" s="16">
        <f>SUM(L229:L247)</f>
        <v>25</v>
      </c>
      <c r="M251" s="19">
        <f>SUM(M230:M247)</f>
        <v>10.048583749999999</v>
      </c>
      <c r="N251" s="14"/>
      <c r="O251" s="14"/>
      <c r="P251" s="14"/>
    </row>
    <row r="252" spans="2:18" x14ac:dyDescent="0.2">
      <c r="B252" s="17"/>
      <c r="C252" s="44"/>
      <c r="D252" s="44"/>
      <c r="E252" s="19"/>
      <c r="F252" s="16"/>
      <c r="G252" s="19"/>
      <c r="H252" s="19"/>
      <c r="I252" s="17"/>
      <c r="J252" s="17"/>
      <c r="K252" s="19"/>
      <c r="L252" s="16"/>
      <c r="M252" s="19"/>
      <c r="N252" s="14"/>
      <c r="O252" s="14"/>
      <c r="P252" s="14"/>
    </row>
    <row r="253" spans="2:18" ht="15" x14ac:dyDescent="0.2">
      <c r="B253" s="13"/>
      <c r="C253" s="30"/>
      <c r="D253" s="30"/>
      <c r="E253" s="13"/>
      <c r="F253" s="26">
        <f>SUM(F229:F252)</f>
        <v>30</v>
      </c>
      <c r="G253" s="27">
        <f>SUM(G229:G252)</f>
        <v>18.242249999999999</v>
      </c>
      <c r="H253" s="19"/>
      <c r="I253" s="19"/>
      <c r="J253" s="13"/>
      <c r="K253" s="13"/>
      <c r="L253" s="29"/>
      <c r="M253" s="30"/>
      <c r="N253" s="14"/>
      <c r="O253" s="14"/>
      <c r="P253" s="14"/>
    </row>
    <row r="254" spans="2:18" ht="15" x14ac:dyDescent="0.2">
      <c r="B254" s="13"/>
      <c r="C254" s="30"/>
      <c r="D254" s="30"/>
      <c r="E254" s="13"/>
      <c r="F254" s="16"/>
      <c r="G254" s="19"/>
      <c r="H254" s="159" t="s">
        <v>10</v>
      </c>
      <c r="I254" s="159"/>
      <c r="J254" s="19">
        <f>G253</f>
        <v>18.242249999999999</v>
      </c>
      <c r="K254" s="19" t="s">
        <v>11</v>
      </c>
      <c r="L254" s="16">
        <f>M251</f>
        <v>10.048583749999999</v>
      </c>
      <c r="M254" s="19">
        <f>J254-L254</f>
        <v>8.1936662499999997</v>
      </c>
      <c r="N254" s="24"/>
      <c r="O254" s="14"/>
      <c r="P254" s="14"/>
    </row>
    <row r="255" spans="2:18" ht="15" x14ac:dyDescent="0.2">
      <c r="B255" s="1" t="s">
        <v>7</v>
      </c>
      <c r="C255" s="1"/>
      <c r="D255" s="151">
        <v>0.9</v>
      </c>
      <c r="E255" s="151"/>
      <c r="J255" s="13"/>
      <c r="K255" s="13"/>
      <c r="L255" s="13"/>
      <c r="M255" s="13"/>
      <c r="N255" s="14"/>
      <c r="O255" s="14"/>
      <c r="P255" s="14"/>
    </row>
    <row r="256" spans="2:18" x14ac:dyDescent="0.2">
      <c r="B256" s="149" t="s">
        <v>8</v>
      </c>
      <c r="C256" s="149"/>
      <c r="D256" s="149"/>
      <c r="E256" s="149"/>
      <c r="F256" s="149"/>
      <c r="G256" s="149"/>
      <c r="H256" s="5" t="s">
        <v>5</v>
      </c>
      <c r="I256" s="149" t="s">
        <v>9</v>
      </c>
      <c r="J256" s="149"/>
      <c r="K256" s="149"/>
      <c r="L256" s="149"/>
      <c r="M256" s="149"/>
      <c r="N256" s="15"/>
      <c r="O256" s="15"/>
      <c r="P256" s="20">
        <f>I268-I266</f>
        <v>3</v>
      </c>
    </row>
    <row r="257" spans="2:18" x14ac:dyDescent="0.2">
      <c r="B257" s="2">
        <v>0</v>
      </c>
      <c r="C257" s="3">
        <v>0.90900000000000003</v>
      </c>
      <c r="D257" s="3"/>
      <c r="E257" s="16"/>
      <c r="F257" s="16"/>
      <c r="G257" s="16"/>
      <c r="H257" s="16"/>
      <c r="I257" s="17"/>
      <c r="J257" s="18"/>
      <c r="K257" s="19"/>
      <c r="L257" s="16"/>
      <c r="M257" s="19"/>
      <c r="N257" s="20"/>
      <c r="O257" s="20"/>
      <c r="P257" s="20"/>
      <c r="R257" s="21"/>
    </row>
    <row r="258" spans="2:18" x14ac:dyDescent="0.2">
      <c r="B258" s="2">
        <v>5</v>
      </c>
      <c r="C258" s="3">
        <v>0.90400000000000003</v>
      </c>
      <c r="D258" s="3"/>
      <c r="E258" s="19">
        <f>(C257+C258)/2</f>
        <v>0.90650000000000008</v>
      </c>
      <c r="F258" s="16">
        <f t="shared" ref="F258:F269" si="91">B258-B257</f>
        <v>5</v>
      </c>
      <c r="G258" s="19">
        <f>E258*F258</f>
        <v>4.5325000000000006</v>
      </c>
      <c r="H258" s="16"/>
      <c r="I258" s="2"/>
      <c r="J258" s="2"/>
      <c r="K258" s="19"/>
      <c r="L258" s="16"/>
      <c r="M258" s="19"/>
      <c r="N258" s="20"/>
      <c r="O258" s="20"/>
      <c r="P258" s="20"/>
      <c r="Q258" s="22"/>
      <c r="R258" s="21"/>
    </row>
    <row r="259" spans="2:18" x14ac:dyDescent="0.2">
      <c r="B259" s="2">
        <v>10</v>
      </c>
      <c r="C259" s="3">
        <v>0.89100000000000001</v>
      </c>
      <c r="D259" s="3" t="s">
        <v>21</v>
      </c>
      <c r="E259" s="19">
        <f t="shared" ref="E259:E269" si="92">(C258+C259)/2</f>
        <v>0.89749999999999996</v>
      </c>
      <c r="F259" s="16">
        <f t="shared" si="91"/>
        <v>5</v>
      </c>
      <c r="G259" s="19">
        <f t="shared" ref="G259:G269" si="93">E259*F259</f>
        <v>4.4874999999999998</v>
      </c>
      <c r="H259" s="16"/>
      <c r="I259" s="2"/>
      <c r="J259" s="2"/>
      <c r="K259" s="19"/>
      <c r="L259" s="16"/>
      <c r="M259" s="19"/>
      <c r="N259" s="20"/>
      <c r="O259" s="20"/>
      <c r="P259" s="20"/>
      <c r="Q259" s="22"/>
      <c r="R259" s="21"/>
    </row>
    <row r="260" spans="2:18" x14ac:dyDescent="0.2">
      <c r="B260" s="2">
        <v>11</v>
      </c>
      <c r="C260" s="3">
        <v>0.51</v>
      </c>
      <c r="D260" s="3"/>
      <c r="E260" s="19">
        <f t="shared" si="92"/>
        <v>0.70050000000000001</v>
      </c>
      <c r="F260" s="16">
        <f t="shared" si="91"/>
        <v>1</v>
      </c>
      <c r="G260" s="19">
        <f t="shared" si="93"/>
        <v>0.70050000000000001</v>
      </c>
      <c r="H260" s="16"/>
      <c r="I260" s="2"/>
      <c r="J260" s="2"/>
      <c r="K260" s="19"/>
      <c r="L260" s="16"/>
      <c r="M260" s="19"/>
      <c r="N260" s="20"/>
      <c r="O260" s="20"/>
      <c r="P260" s="20"/>
      <c r="Q260" s="22"/>
      <c r="R260" s="21"/>
    </row>
    <row r="261" spans="2:18" x14ac:dyDescent="0.2">
      <c r="B261" s="2">
        <v>12</v>
      </c>
      <c r="C261" s="3">
        <v>0.221</v>
      </c>
      <c r="D261" s="3"/>
      <c r="E261" s="19">
        <f t="shared" si="92"/>
        <v>0.36549999999999999</v>
      </c>
      <c r="F261" s="16">
        <f t="shared" si="91"/>
        <v>1</v>
      </c>
      <c r="G261" s="19">
        <f t="shared" si="93"/>
        <v>0.36549999999999999</v>
      </c>
      <c r="H261" s="16"/>
      <c r="I261" s="2"/>
      <c r="J261" s="2"/>
      <c r="K261" s="19"/>
      <c r="L261" s="16"/>
      <c r="M261" s="19"/>
      <c r="N261" s="20"/>
      <c r="O261" s="20"/>
      <c r="P261" s="20"/>
      <c r="Q261" s="22"/>
      <c r="R261" s="21"/>
    </row>
    <row r="262" spans="2:18" x14ac:dyDescent="0.2">
      <c r="B262" s="2">
        <v>13</v>
      </c>
      <c r="C262" s="3">
        <v>2.1000000000000001E-2</v>
      </c>
      <c r="D262" s="3"/>
      <c r="E262" s="19">
        <f t="shared" si="92"/>
        <v>0.121</v>
      </c>
      <c r="F262" s="16">
        <f t="shared" si="91"/>
        <v>1</v>
      </c>
      <c r="G262" s="19">
        <f t="shared" si="93"/>
        <v>0.121</v>
      </c>
      <c r="H262" s="16"/>
      <c r="I262" s="2"/>
      <c r="J262" s="2"/>
      <c r="K262" s="19"/>
      <c r="L262" s="16"/>
      <c r="M262" s="19"/>
      <c r="N262" s="20"/>
      <c r="O262" s="20"/>
      <c r="P262" s="20"/>
      <c r="Q262" s="22"/>
      <c r="R262" s="21"/>
    </row>
    <row r="263" spans="2:18" x14ac:dyDescent="0.2">
      <c r="B263" s="2">
        <v>14.5</v>
      </c>
      <c r="C263" s="3">
        <v>-7.0999999999999994E-2</v>
      </c>
      <c r="D263" s="3"/>
      <c r="E263" s="19">
        <f t="shared" si="92"/>
        <v>-2.4999999999999994E-2</v>
      </c>
      <c r="F263" s="16">
        <f t="shared" si="91"/>
        <v>1.5</v>
      </c>
      <c r="G263" s="19">
        <f t="shared" si="93"/>
        <v>-3.7499999999999992E-2</v>
      </c>
      <c r="H263" s="16"/>
      <c r="I263" s="2">
        <v>0</v>
      </c>
      <c r="J263" s="3">
        <v>0.90900000000000003</v>
      </c>
      <c r="K263" s="19"/>
      <c r="L263" s="16"/>
      <c r="M263" s="19"/>
      <c r="N263" s="20"/>
      <c r="O263" s="20"/>
      <c r="P263" s="20"/>
      <c r="Q263" s="22"/>
      <c r="R263" s="21"/>
    </row>
    <row r="264" spans="2:18" x14ac:dyDescent="0.2">
      <c r="B264" s="2">
        <v>16</v>
      </c>
      <c r="C264" s="3">
        <v>0.03</v>
      </c>
      <c r="D264" s="3"/>
      <c r="E264" s="19">
        <f t="shared" si="92"/>
        <v>-2.0499999999999997E-2</v>
      </c>
      <c r="F264" s="16">
        <f t="shared" si="91"/>
        <v>1.5</v>
      </c>
      <c r="G264" s="19">
        <f t="shared" si="93"/>
        <v>-3.0749999999999996E-2</v>
      </c>
      <c r="H264" s="16"/>
      <c r="I264" s="2">
        <v>5</v>
      </c>
      <c r="J264" s="3">
        <v>0.90400000000000003</v>
      </c>
      <c r="K264" s="19">
        <f t="shared" ref="K264:K266" si="94">AVERAGE(J263,J264)</f>
        <v>0.90650000000000008</v>
      </c>
      <c r="L264" s="16">
        <f t="shared" ref="L264:L266" si="95">I264-I263</f>
        <v>5</v>
      </c>
      <c r="M264" s="19">
        <f t="shared" ref="M264:M266" si="96">L264*K264</f>
        <v>4.5325000000000006</v>
      </c>
      <c r="N264" s="20"/>
      <c r="O264" s="20"/>
      <c r="P264" s="20"/>
      <c r="Q264" s="22"/>
      <c r="R264" s="21"/>
    </row>
    <row r="265" spans="2:18" x14ac:dyDescent="0.2">
      <c r="B265" s="2">
        <v>17</v>
      </c>
      <c r="C265" s="3">
        <v>0.214</v>
      </c>
      <c r="D265" s="3"/>
      <c r="E265" s="19">
        <f t="shared" si="92"/>
        <v>0.122</v>
      </c>
      <c r="F265" s="16">
        <f t="shared" si="91"/>
        <v>1</v>
      </c>
      <c r="G265" s="19">
        <f t="shared" si="93"/>
        <v>0.122</v>
      </c>
      <c r="H265" s="16"/>
      <c r="I265" s="2">
        <v>10</v>
      </c>
      <c r="J265" s="3">
        <v>0.89100000000000001</v>
      </c>
      <c r="K265" s="19">
        <f t="shared" si="94"/>
        <v>0.89749999999999996</v>
      </c>
      <c r="L265" s="16">
        <f t="shared" si="95"/>
        <v>5</v>
      </c>
      <c r="M265" s="19">
        <f t="shared" si="96"/>
        <v>4.4874999999999998</v>
      </c>
      <c r="N265" s="24"/>
      <c r="O265" s="24"/>
      <c r="P265" s="24"/>
      <c r="Q265" s="22"/>
      <c r="R265" s="21"/>
    </row>
    <row r="266" spans="2:18" x14ac:dyDescent="0.2">
      <c r="B266" s="2">
        <v>18</v>
      </c>
      <c r="C266" s="3">
        <v>0.46600000000000003</v>
      </c>
      <c r="D266" s="3"/>
      <c r="E266" s="19">
        <f t="shared" si="92"/>
        <v>0.34</v>
      </c>
      <c r="F266" s="16">
        <f t="shared" si="91"/>
        <v>1</v>
      </c>
      <c r="G266" s="19">
        <f t="shared" si="93"/>
        <v>0.34</v>
      </c>
      <c r="H266" s="16"/>
      <c r="I266" s="74">
        <f>I265+(J265-J266)*1.5</f>
        <v>12.836500000000001</v>
      </c>
      <c r="J266" s="75">
        <v>-1</v>
      </c>
      <c r="K266" s="19">
        <f t="shared" si="94"/>
        <v>-5.4499999999999993E-2</v>
      </c>
      <c r="L266" s="16">
        <f t="shared" si="95"/>
        <v>2.8365000000000009</v>
      </c>
      <c r="M266" s="19">
        <f t="shared" si="96"/>
        <v>-0.15458925000000004</v>
      </c>
      <c r="N266" s="20"/>
      <c r="O266" s="20"/>
      <c r="P266" s="20"/>
      <c r="Q266" s="22"/>
      <c r="R266" s="21"/>
    </row>
    <row r="267" spans="2:18" x14ac:dyDescent="0.2">
      <c r="B267" s="2">
        <v>19</v>
      </c>
      <c r="C267" s="3">
        <v>0.81100000000000005</v>
      </c>
      <c r="D267" s="3" t="s">
        <v>22</v>
      </c>
      <c r="E267" s="19">
        <f t="shared" si="92"/>
        <v>0.63850000000000007</v>
      </c>
      <c r="F267" s="16">
        <f t="shared" si="91"/>
        <v>1</v>
      </c>
      <c r="G267" s="19">
        <f t="shared" si="93"/>
        <v>0.63850000000000007</v>
      </c>
      <c r="H267" s="1"/>
      <c r="I267" s="76">
        <f>I266+1.5</f>
        <v>14.336500000000001</v>
      </c>
      <c r="J267" s="77">
        <f>J266</f>
        <v>-1</v>
      </c>
      <c r="K267" s="19">
        <f t="shared" ref="K267:K271" si="97">AVERAGE(J266,J267)</f>
        <v>-1</v>
      </c>
      <c r="L267" s="16">
        <f t="shared" ref="L267:L271" si="98">I267-I266</f>
        <v>1.5</v>
      </c>
      <c r="M267" s="19">
        <f t="shared" ref="M267:M271" si="99">L267*K267</f>
        <v>-1.5</v>
      </c>
      <c r="N267" s="24"/>
      <c r="O267" s="24"/>
      <c r="P267" s="24"/>
      <c r="Q267" s="22"/>
      <c r="R267" s="21"/>
    </row>
    <row r="268" spans="2:18" x14ac:dyDescent="0.2">
      <c r="B268" s="2">
        <v>25</v>
      </c>
      <c r="C268" s="3">
        <v>0.8</v>
      </c>
      <c r="D268" s="3"/>
      <c r="E268" s="19">
        <f t="shared" si="92"/>
        <v>0.8055000000000001</v>
      </c>
      <c r="F268" s="16">
        <f t="shared" si="91"/>
        <v>6</v>
      </c>
      <c r="G268" s="19">
        <f t="shared" si="93"/>
        <v>4.8330000000000002</v>
      </c>
      <c r="H268" s="1"/>
      <c r="I268" s="74">
        <f>I267+1.5</f>
        <v>15.836500000000001</v>
      </c>
      <c r="J268" s="75">
        <f>J266</f>
        <v>-1</v>
      </c>
      <c r="K268" s="19">
        <f t="shared" si="97"/>
        <v>-1</v>
      </c>
      <c r="L268" s="16">
        <f t="shared" si="98"/>
        <v>1.5</v>
      </c>
      <c r="M268" s="19">
        <f t="shared" si="99"/>
        <v>-1.5</v>
      </c>
      <c r="N268" s="24"/>
      <c r="O268" s="24"/>
      <c r="P268" s="24"/>
      <c r="Q268" s="22"/>
      <c r="R268" s="21"/>
    </row>
    <row r="269" spans="2:18" x14ac:dyDescent="0.2">
      <c r="B269" s="2">
        <v>30</v>
      </c>
      <c r="C269" s="3">
        <v>0.79400000000000004</v>
      </c>
      <c r="D269" s="3"/>
      <c r="E269" s="19">
        <f t="shared" si="92"/>
        <v>0.79700000000000004</v>
      </c>
      <c r="F269" s="16">
        <f t="shared" si="91"/>
        <v>5</v>
      </c>
      <c r="G269" s="19">
        <f t="shared" si="93"/>
        <v>3.9850000000000003</v>
      </c>
      <c r="H269" s="1"/>
      <c r="I269" s="74">
        <f>I268+(J269-J268)*1.5</f>
        <v>18.1615</v>
      </c>
      <c r="J269" s="78">
        <v>0.55000000000000004</v>
      </c>
      <c r="K269" s="19">
        <f t="shared" si="97"/>
        <v>-0.22499999999999998</v>
      </c>
      <c r="L269" s="16">
        <f t="shared" si="98"/>
        <v>2.3249999999999993</v>
      </c>
      <c r="M269" s="19">
        <f t="shared" si="99"/>
        <v>-0.52312499999999984</v>
      </c>
      <c r="N269" s="20"/>
      <c r="O269" s="20"/>
      <c r="P269" s="20"/>
      <c r="R269" s="21"/>
    </row>
    <row r="270" spans="2:18" x14ac:dyDescent="0.2">
      <c r="B270" s="2"/>
      <c r="C270" s="3"/>
      <c r="D270" s="3"/>
      <c r="E270" s="19"/>
      <c r="F270" s="16"/>
      <c r="G270" s="19"/>
      <c r="H270" s="1"/>
      <c r="I270" s="2">
        <v>19</v>
      </c>
      <c r="J270" s="3">
        <v>0.81100000000000005</v>
      </c>
      <c r="K270" s="19">
        <f t="shared" si="97"/>
        <v>0.6805000000000001</v>
      </c>
      <c r="L270" s="16">
        <f t="shared" si="98"/>
        <v>0.8384999999999998</v>
      </c>
      <c r="M270" s="19">
        <f t="shared" si="99"/>
        <v>0.57059925</v>
      </c>
      <c r="N270" s="20"/>
      <c r="O270" s="20"/>
      <c r="P270" s="20"/>
      <c r="R270" s="21"/>
    </row>
    <row r="271" spans="2:18" x14ac:dyDescent="0.2">
      <c r="B271" s="2"/>
      <c r="C271" s="3"/>
      <c r="D271" s="3"/>
      <c r="E271" s="19"/>
      <c r="F271" s="16"/>
      <c r="G271" s="19"/>
      <c r="H271" s="1"/>
      <c r="I271" s="2">
        <v>25</v>
      </c>
      <c r="J271" s="3">
        <v>0.8</v>
      </c>
      <c r="K271" s="19">
        <f t="shared" si="97"/>
        <v>0.8055000000000001</v>
      </c>
      <c r="L271" s="16">
        <f t="shared" si="98"/>
        <v>6</v>
      </c>
      <c r="M271" s="19">
        <f t="shared" si="99"/>
        <v>4.8330000000000002</v>
      </c>
      <c r="N271" s="20"/>
      <c r="O271" s="20"/>
      <c r="P271" s="20"/>
      <c r="R271" s="21"/>
    </row>
    <row r="272" spans="2:18" x14ac:dyDescent="0.2">
      <c r="B272" s="17"/>
      <c r="C272" s="44"/>
      <c r="D272" s="44"/>
      <c r="E272" s="19"/>
      <c r="F272" s="16"/>
      <c r="G272" s="19"/>
      <c r="I272" s="2">
        <v>30</v>
      </c>
      <c r="J272" s="3">
        <v>0.79400000000000004</v>
      </c>
      <c r="K272" s="79">
        <f t="shared" ref="K272" si="100">AVERAGE(J271,J272)</f>
        <v>0.79700000000000004</v>
      </c>
      <c r="L272" s="80">
        <f t="shared" ref="L272" si="101">I272-I271</f>
        <v>5</v>
      </c>
      <c r="M272" s="79">
        <f t="shared" ref="M272" si="102">L272*K272</f>
        <v>3.9850000000000003</v>
      </c>
      <c r="N272" s="20"/>
      <c r="O272" s="20"/>
      <c r="P272" s="20"/>
      <c r="R272" s="21"/>
    </row>
    <row r="273" spans="2:18" x14ac:dyDescent="0.2">
      <c r="B273" s="17"/>
      <c r="C273" s="44"/>
      <c r="D273" s="44"/>
      <c r="E273" s="19"/>
      <c r="F273" s="16"/>
      <c r="G273" s="19"/>
      <c r="I273" s="17"/>
      <c r="J273" s="17"/>
      <c r="K273" s="19"/>
      <c r="L273" s="16"/>
      <c r="M273" s="19"/>
      <c r="O273" s="24"/>
      <c r="P273" s="24"/>
    </row>
    <row r="274" spans="2:18" x14ac:dyDescent="0.2">
      <c r="B274" s="17"/>
      <c r="C274" s="44"/>
      <c r="D274" s="44"/>
      <c r="E274" s="19"/>
      <c r="F274" s="16"/>
      <c r="G274" s="19"/>
      <c r="I274" s="17"/>
      <c r="J274" s="17"/>
      <c r="K274" s="19"/>
      <c r="L274" s="16"/>
      <c r="M274" s="19"/>
      <c r="O274" s="14"/>
      <c r="P274" s="14"/>
    </row>
    <row r="275" spans="2:18" x14ac:dyDescent="0.2">
      <c r="B275" s="17"/>
      <c r="C275" s="44"/>
      <c r="D275" s="44"/>
      <c r="E275" s="19"/>
      <c r="F275" s="16"/>
      <c r="G275" s="19"/>
      <c r="I275" s="17"/>
      <c r="J275" s="17"/>
      <c r="K275" s="19"/>
      <c r="L275" s="16"/>
      <c r="M275" s="19"/>
      <c r="O275" s="14"/>
      <c r="P275" s="14"/>
    </row>
    <row r="276" spans="2:18" x14ac:dyDescent="0.2">
      <c r="B276" s="17"/>
      <c r="C276" s="44"/>
      <c r="D276" s="44"/>
      <c r="E276" s="19"/>
      <c r="F276" s="16"/>
      <c r="G276" s="19"/>
      <c r="H276" s="19"/>
      <c r="I276" s="17"/>
      <c r="J276" s="17"/>
      <c r="K276" s="19"/>
      <c r="L276" s="16"/>
      <c r="M276" s="19"/>
      <c r="N276" s="14"/>
      <c r="O276" s="14"/>
      <c r="P276" s="14"/>
    </row>
    <row r="277" spans="2:18" x14ac:dyDescent="0.2">
      <c r="B277" s="17"/>
      <c r="C277" s="44"/>
      <c r="D277" s="44"/>
      <c r="E277" s="19"/>
      <c r="F277" s="16"/>
      <c r="G277" s="19"/>
      <c r="H277" s="19"/>
      <c r="I277" s="17"/>
      <c r="J277" s="17"/>
      <c r="K277" s="19"/>
      <c r="L277" s="16">
        <f>SUM(L258:L276)</f>
        <v>30</v>
      </c>
      <c r="M277" s="19">
        <f>SUM(M259:M276)</f>
        <v>14.730884999999997</v>
      </c>
      <c r="N277" s="14"/>
      <c r="O277" s="14"/>
      <c r="P277" s="14"/>
    </row>
    <row r="278" spans="2:18" x14ac:dyDescent="0.2">
      <c r="B278" s="17"/>
      <c r="C278" s="44"/>
      <c r="D278" s="44"/>
      <c r="E278" s="19"/>
      <c r="F278" s="16"/>
      <c r="G278" s="19"/>
      <c r="H278" s="19"/>
      <c r="I278" s="17"/>
      <c r="J278" s="17"/>
      <c r="K278" s="19"/>
      <c r="L278" s="16"/>
      <c r="M278" s="19"/>
      <c r="N278" s="14"/>
      <c r="O278" s="14"/>
      <c r="P278" s="14"/>
    </row>
    <row r="279" spans="2:18" ht="15" x14ac:dyDescent="0.2">
      <c r="B279" s="13"/>
      <c r="C279" s="30"/>
      <c r="D279" s="30"/>
      <c r="E279" s="13"/>
      <c r="F279" s="26">
        <f>SUM(F258:F278)</f>
        <v>30</v>
      </c>
      <c r="G279" s="27">
        <f>SUM(G258:G278)</f>
        <v>20.057250000000003</v>
      </c>
      <c r="H279" s="19"/>
      <c r="I279" s="19"/>
      <c r="J279" s="13"/>
      <c r="K279" s="13"/>
      <c r="L279" s="29"/>
      <c r="M279" s="30"/>
      <c r="N279" s="14"/>
      <c r="O279" s="14"/>
      <c r="P279" s="14"/>
    </row>
    <row r="280" spans="2:18" ht="15" x14ac:dyDescent="0.2">
      <c r="B280" s="13"/>
      <c r="C280" s="30"/>
      <c r="D280" s="30"/>
      <c r="E280" s="13"/>
      <c r="F280" s="16"/>
      <c r="G280" s="19"/>
      <c r="H280" s="159" t="s">
        <v>10</v>
      </c>
      <c r="I280" s="159"/>
      <c r="J280" s="19">
        <f>G279</f>
        <v>20.057250000000003</v>
      </c>
      <c r="K280" s="19" t="s">
        <v>11</v>
      </c>
      <c r="L280" s="16">
        <f>M277</f>
        <v>14.730884999999997</v>
      </c>
      <c r="M280" s="19">
        <f>J280-L280</f>
        <v>5.3263650000000062</v>
      </c>
      <c r="N280" s="24"/>
      <c r="O280" s="14"/>
      <c r="P280" s="14"/>
    </row>
    <row r="281" spans="2:18" x14ac:dyDescent="0.2">
      <c r="B281" s="2"/>
      <c r="C281" s="3"/>
      <c r="D281" s="3"/>
      <c r="E281" s="19"/>
      <c r="F281" s="16"/>
      <c r="G281" s="19"/>
      <c r="H281" s="16"/>
      <c r="I281" s="16"/>
      <c r="J281" s="19"/>
      <c r="K281" s="19"/>
      <c r="L281" s="16"/>
      <c r="M281" s="19"/>
      <c r="N281" s="20"/>
      <c r="O281" s="20"/>
      <c r="P281" s="20"/>
      <c r="Q281" s="22"/>
      <c r="R281" s="21"/>
    </row>
    <row r="282" spans="2:18" ht="15" x14ac:dyDescent="0.2">
      <c r="B282" s="1" t="s">
        <v>7</v>
      </c>
      <c r="C282" s="1"/>
      <c r="D282" s="151">
        <v>1</v>
      </c>
      <c r="E282" s="151"/>
      <c r="J282" s="13"/>
      <c r="K282" s="13"/>
      <c r="L282" s="13"/>
      <c r="M282" s="13"/>
      <c r="N282" s="14"/>
      <c r="O282" s="14"/>
      <c r="P282" s="14"/>
    </row>
    <row r="283" spans="2:18" x14ac:dyDescent="0.2">
      <c r="B283" s="149" t="s">
        <v>8</v>
      </c>
      <c r="C283" s="149"/>
      <c r="D283" s="149"/>
      <c r="E283" s="149"/>
      <c r="F283" s="149"/>
      <c r="G283" s="149"/>
      <c r="H283" s="5" t="s">
        <v>5</v>
      </c>
      <c r="I283" s="149" t="s">
        <v>9</v>
      </c>
      <c r="J283" s="149"/>
      <c r="K283" s="149"/>
      <c r="L283" s="149"/>
      <c r="M283" s="149"/>
      <c r="N283" s="15"/>
      <c r="O283" s="15"/>
      <c r="P283" s="20">
        <f>I295-I293</f>
        <v>3</v>
      </c>
    </row>
    <row r="284" spans="2:18" x14ac:dyDescent="0.2">
      <c r="B284" s="2">
        <v>0</v>
      </c>
      <c r="C284" s="3">
        <v>0.81</v>
      </c>
      <c r="D284" s="3"/>
      <c r="E284" s="16"/>
      <c r="F284" s="16"/>
      <c r="G284" s="16"/>
      <c r="H284" s="16"/>
      <c r="I284" s="17"/>
      <c r="J284" s="18"/>
      <c r="K284" s="19"/>
      <c r="L284" s="16"/>
      <c r="M284" s="19"/>
      <c r="N284" s="20"/>
      <c r="O284" s="20"/>
      <c r="P284" s="20"/>
      <c r="R284" s="21"/>
    </row>
    <row r="285" spans="2:18" x14ac:dyDescent="0.2">
      <c r="B285" s="2">
        <v>5</v>
      </c>
      <c r="C285" s="3">
        <v>0.8</v>
      </c>
      <c r="D285" s="3"/>
      <c r="E285" s="19">
        <f>(C284+C285)/2</f>
        <v>0.80500000000000005</v>
      </c>
      <c r="F285" s="16">
        <f t="shared" ref="F285:F296" si="103">B285-B284</f>
        <v>5</v>
      </c>
      <c r="G285" s="19">
        <f>E285*F285</f>
        <v>4.0250000000000004</v>
      </c>
      <c r="H285" s="16"/>
      <c r="I285" s="2"/>
      <c r="J285" s="2"/>
      <c r="K285" s="19"/>
      <c r="L285" s="16"/>
      <c r="M285" s="19"/>
      <c r="N285" s="20"/>
      <c r="O285" s="20"/>
      <c r="P285" s="20"/>
      <c r="Q285" s="22"/>
      <c r="R285" s="21"/>
    </row>
    <row r="286" spans="2:18" x14ac:dyDescent="0.2">
      <c r="B286" s="2">
        <v>10</v>
      </c>
      <c r="C286" s="3">
        <v>0.79500000000000004</v>
      </c>
      <c r="D286" s="3" t="s">
        <v>21</v>
      </c>
      <c r="E286" s="19">
        <f t="shared" ref="E286:E296" si="104">(C285+C286)/2</f>
        <v>0.7975000000000001</v>
      </c>
      <c r="F286" s="16">
        <f t="shared" si="103"/>
        <v>5</v>
      </c>
      <c r="G286" s="19">
        <f t="shared" ref="G286:G296" si="105">E286*F286</f>
        <v>3.9875000000000007</v>
      </c>
      <c r="H286" s="16"/>
      <c r="I286" s="2"/>
      <c r="J286" s="2"/>
      <c r="K286" s="19"/>
      <c r="L286" s="16"/>
      <c r="M286" s="19"/>
      <c r="N286" s="20"/>
      <c r="O286" s="20"/>
      <c r="P286" s="20"/>
      <c r="Q286" s="22"/>
      <c r="R286" s="21"/>
    </row>
    <row r="287" spans="2:18" x14ac:dyDescent="0.2">
      <c r="B287" s="2">
        <v>11</v>
      </c>
      <c r="C287" s="3">
        <v>0.49</v>
      </c>
      <c r="D287" s="3"/>
      <c r="E287" s="19">
        <f t="shared" si="104"/>
        <v>0.64250000000000007</v>
      </c>
      <c r="F287" s="16">
        <f t="shared" si="103"/>
        <v>1</v>
      </c>
      <c r="G287" s="19">
        <f t="shared" si="105"/>
        <v>0.64250000000000007</v>
      </c>
      <c r="H287" s="16"/>
      <c r="I287" s="2"/>
      <c r="J287" s="2"/>
      <c r="K287" s="19"/>
      <c r="L287" s="16"/>
      <c r="M287" s="19"/>
      <c r="N287" s="20"/>
      <c r="O287" s="20"/>
      <c r="P287" s="20"/>
      <c r="Q287" s="22"/>
      <c r="R287" s="21"/>
    </row>
    <row r="288" spans="2:18" x14ac:dyDescent="0.2">
      <c r="B288" s="2">
        <v>12</v>
      </c>
      <c r="C288" s="3">
        <v>0.29399999999999998</v>
      </c>
      <c r="D288" s="3"/>
      <c r="E288" s="19">
        <f t="shared" si="104"/>
        <v>0.39200000000000002</v>
      </c>
      <c r="F288" s="16">
        <f t="shared" si="103"/>
        <v>1</v>
      </c>
      <c r="G288" s="19">
        <f t="shared" si="105"/>
        <v>0.39200000000000002</v>
      </c>
      <c r="H288" s="16"/>
      <c r="I288" s="2"/>
      <c r="J288" s="2"/>
      <c r="K288" s="19"/>
      <c r="L288" s="16"/>
      <c r="M288" s="19"/>
      <c r="N288" s="20"/>
      <c r="O288" s="20"/>
      <c r="P288" s="20"/>
      <c r="Q288" s="22"/>
      <c r="R288" s="21"/>
    </row>
    <row r="289" spans="2:18" x14ac:dyDescent="0.2">
      <c r="B289" s="2">
        <v>13</v>
      </c>
      <c r="C289" s="3">
        <v>0.111</v>
      </c>
      <c r="D289" s="3"/>
      <c r="E289" s="19">
        <f t="shared" si="104"/>
        <v>0.20249999999999999</v>
      </c>
      <c r="F289" s="16">
        <f t="shared" si="103"/>
        <v>1</v>
      </c>
      <c r="G289" s="19">
        <f t="shared" si="105"/>
        <v>0.20249999999999999</v>
      </c>
      <c r="H289" s="16"/>
      <c r="I289" s="2"/>
      <c r="J289" s="2"/>
      <c r="K289" s="19"/>
      <c r="L289" s="16"/>
      <c r="M289" s="19"/>
      <c r="N289" s="20"/>
      <c r="O289" s="20"/>
      <c r="P289" s="20"/>
      <c r="Q289" s="22"/>
      <c r="R289" s="21"/>
    </row>
    <row r="290" spans="2:18" x14ac:dyDescent="0.2">
      <c r="B290" s="2">
        <v>14</v>
      </c>
      <c r="C290" s="3">
        <v>8.9999999999999993E-3</v>
      </c>
      <c r="D290" s="3"/>
      <c r="E290" s="19">
        <f t="shared" si="104"/>
        <v>0.06</v>
      </c>
      <c r="F290" s="16">
        <f t="shared" si="103"/>
        <v>1</v>
      </c>
      <c r="G290" s="19">
        <f t="shared" si="105"/>
        <v>0.06</v>
      </c>
      <c r="H290" s="16"/>
      <c r="I290" s="2">
        <v>0</v>
      </c>
      <c r="J290" s="3">
        <v>0.81</v>
      </c>
      <c r="K290" s="19"/>
      <c r="L290" s="16"/>
      <c r="M290" s="19"/>
      <c r="N290" s="20"/>
      <c r="O290" s="20"/>
      <c r="P290" s="20"/>
      <c r="Q290" s="22"/>
      <c r="R290" s="21"/>
    </row>
    <row r="291" spans="2:18" x14ac:dyDescent="0.2">
      <c r="B291" s="2">
        <v>15</v>
      </c>
      <c r="C291" s="3">
        <v>0.114</v>
      </c>
      <c r="D291" s="3"/>
      <c r="E291" s="19">
        <f t="shared" si="104"/>
        <v>6.1499999999999999E-2</v>
      </c>
      <c r="F291" s="16">
        <f t="shared" si="103"/>
        <v>1</v>
      </c>
      <c r="G291" s="19">
        <f t="shared" si="105"/>
        <v>6.1499999999999999E-2</v>
      </c>
      <c r="H291" s="16"/>
      <c r="I291" s="2">
        <v>5</v>
      </c>
      <c r="J291" s="3">
        <v>0.8</v>
      </c>
      <c r="K291" s="19">
        <f t="shared" ref="K291:K298" si="106">AVERAGE(J290,J291)</f>
        <v>0.80500000000000005</v>
      </c>
      <c r="L291" s="16">
        <f t="shared" ref="L291:L298" si="107">I291-I290</f>
        <v>5</v>
      </c>
      <c r="M291" s="19">
        <f t="shared" ref="M291:M298" si="108">L291*K291</f>
        <v>4.0250000000000004</v>
      </c>
      <c r="N291" s="20"/>
      <c r="O291" s="20"/>
      <c r="P291" s="20"/>
      <c r="Q291" s="22"/>
      <c r="R291" s="21"/>
    </row>
    <row r="292" spans="2:18" x14ac:dyDescent="0.2">
      <c r="B292" s="2">
        <v>16</v>
      </c>
      <c r="C292" s="3">
        <v>0.23</v>
      </c>
      <c r="D292" s="3"/>
      <c r="E292" s="19">
        <f t="shared" si="104"/>
        <v>0.17200000000000001</v>
      </c>
      <c r="F292" s="16">
        <f t="shared" si="103"/>
        <v>1</v>
      </c>
      <c r="G292" s="19">
        <f t="shared" si="105"/>
        <v>0.17200000000000001</v>
      </c>
      <c r="H292" s="16"/>
      <c r="I292" s="2">
        <v>10</v>
      </c>
      <c r="J292" s="3">
        <v>0.79500000000000004</v>
      </c>
      <c r="K292" s="19">
        <f t="shared" si="106"/>
        <v>0.7975000000000001</v>
      </c>
      <c r="L292" s="16">
        <f t="shared" si="107"/>
        <v>5</v>
      </c>
      <c r="M292" s="19">
        <f t="shared" si="108"/>
        <v>3.9875000000000007</v>
      </c>
      <c r="N292" s="24"/>
      <c r="O292" s="24"/>
      <c r="P292" s="24"/>
      <c r="Q292" s="22"/>
      <c r="R292" s="21"/>
    </row>
    <row r="293" spans="2:18" x14ac:dyDescent="0.2">
      <c r="B293" s="2">
        <v>17</v>
      </c>
      <c r="C293" s="3">
        <v>0.41599999999999998</v>
      </c>
      <c r="D293" s="3"/>
      <c r="E293" s="19">
        <f t="shared" si="104"/>
        <v>0.32300000000000001</v>
      </c>
      <c r="F293" s="16">
        <f t="shared" si="103"/>
        <v>1</v>
      </c>
      <c r="G293" s="19">
        <f t="shared" si="105"/>
        <v>0.32300000000000001</v>
      </c>
      <c r="H293" s="16"/>
      <c r="I293" s="74">
        <f>I292+(J292-J293)*1.5</f>
        <v>12.692499999999999</v>
      </c>
      <c r="J293" s="75">
        <v>-1</v>
      </c>
      <c r="K293" s="19">
        <f t="shared" si="106"/>
        <v>-0.10249999999999998</v>
      </c>
      <c r="L293" s="16">
        <f t="shared" si="107"/>
        <v>2.692499999999999</v>
      </c>
      <c r="M293" s="19">
        <f t="shared" si="108"/>
        <v>-0.27598124999999984</v>
      </c>
      <c r="N293" s="20"/>
      <c r="O293" s="20"/>
      <c r="P293" s="20"/>
      <c r="Q293" s="22"/>
      <c r="R293" s="21"/>
    </row>
    <row r="294" spans="2:18" x14ac:dyDescent="0.2">
      <c r="B294" s="2">
        <v>18</v>
      </c>
      <c r="C294" s="3">
        <v>0.71099999999999997</v>
      </c>
      <c r="D294" s="3" t="s">
        <v>22</v>
      </c>
      <c r="E294" s="19">
        <f t="shared" si="104"/>
        <v>0.5635</v>
      </c>
      <c r="F294" s="16">
        <f t="shared" si="103"/>
        <v>1</v>
      </c>
      <c r="G294" s="19">
        <f t="shared" si="105"/>
        <v>0.5635</v>
      </c>
      <c r="H294" s="1"/>
      <c r="I294" s="76">
        <f>I293+1.5</f>
        <v>14.192499999999999</v>
      </c>
      <c r="J294" s="77">
        <f>J293</f>
        <v>-1</v>
      </c>
      <c r="K294" s="19">
        <f t="shared" si="106"/>
        <v>-1</v>
      </c>
      <c r="L294" s="16">
        <f t="shared" si="107"/>
        <v>1.5</v>
      </c>
      <c r="M294" s="19">
        <f t="shared" si="108"/>
        <v>-1.5</v>
      </c>
      <c r="N294" s="24"/>
      <c r="O294" s="24"/>
      <c r="P294" s="24"/>
      <c r="Q294" s="22"/>
      <c r="R294" s="21"/>
    </row>
    <row r="295" spans="2:18" x14ac:dyDescent="0.2">
      <c r="B295" s="2">
        <v>23</v>
      </c>
      <c r="C295" s="3">
        <v>0.69699999999999995</v>
      </c>
      <c r="D295" s="3"/>
      <c r="E295" s="19">
        <f t="shared" si="104"/>
        <v>0.70399999999999996</v>
      </c>
      <c r="F295" s="16">
        <f t="shared" si="103"/>
        <v>5</v>
      </c>
      <c r="G295" s="19">
        <f t="shared" si="105"/>
        <v>3.5199999999999996</v>
      </c>
      <c r="H295" s="1"/>
      <c r="I295" s="74">
        <f>I294+1.5</f>
        <v>15.692499999999999</v>
      </c>
      <c r="J295" s="75">
        <f>J293</f>
        <v>-1</v>
      </c>
      <c r="K295" s="19">
        <f t="shared" si="106"/>
        <v>-1</v>
      </c>
      <c r="L295" s="16">
        <f t="shared" si="107"/>
        <v>1.5</v>
      </c>
      <c r="M295" s="19">
        <f t="shared" si="108"/>
        <v>-1.5</v>
      </c>
      <c r="N295" s="24"/>
      <c r="O295" s="24"/>
      <c r="P295" s="24"/>
      <c r="Q295" s="22"/>
      <c r="R295" s="21"/>
    </row>
    <row r="296" spans="2:18" x14ac:dyDescent="0.2">
      <c r="B296" s="2">
        <v>28</v>
      </c>
      <c r="C296" s="3">
        <v>0.68500000000000005</v>
      </c>
      <c r="D296" s="3"/>
      <c r="E296" s="19">
        <f t="shared" si="104"/>
        <v>0.69100000000000006</v>
      </c>
      <c r="F296" s="16">
        <f t="shared" si="103"/>
        <v>5</v>
      </c>
      <c r="G296" s="19">
        <f t="shared" si="105"/>
        <v>3.4550000000000001</v>
      </c>
      <c r="H296" s="1"/>
      <c r="I296" s="74">
        <f>I295+(J296-J295)*1.5</f>
        <v>18.2425</v>
      </c>
      <c r="J296" s="78">
        <v>0.7</v>
      </c>
      <c r="K296" s="19">
        <f t="shared" si="106"/>
        <v>-0.15000000000000002</v>
      </c>
      <c r="L296" s="16">
        <f t="shared" si="107"/>
        <v>2.5500000000000007</v>
      </c>
      <c r="M296" s="19">
        <f t="shared" si="108"/>
        <v>-0.38250000000000017</v>
      </c>
      <c r="N296" s="20"/>
      <c r="O296" s="20"/>
      <c r="P296" s="20"/>
      <c r="R296" s="21"/>
    </row>
    <row r="297" spans="2:18" x14ac:dyDescent="0.2">
      <c r="B297" s="2"/>
      <c r="C297" s="3"/>
      <c r="D297" s="3"/>
      <c r="E297" s="19"/>
      <c r="F297" s="16"/>
      <c r="G297" s="19"/>
      <c r="H297" s="1"/>
      <c r="I297" s="2">
        <v>23</v>
      </c>
      <c r="J297" s="3">
        <v>0.69699999999999995</v>
      </c>
      <c r="K297" s="19">
        <f t="shared" si="106"/>
        <v>0.6984999999999999</v>
      </c>
      <c r="L297" s="16">
        <f t="shared" si="107"/>
        <v>4.7575000000000003</v>
      </c>
      <c r="M297" s="19">
        <f t="shared" si="108"/>
        <v>3.3231137499999996</v>
      </c>
      <c r="N297" s="20"/>
      <c r="O297" s="20"/>
      <c r="P297" s="20"/>
      <c r="R297" s="21"/>
    </row>
    <row r="298" spans="2:18" x14ac:dyDescent="0.2">
      <c r="B298" s="2"/>
      <c r="C298" s="3"/>
      <c r="D298" s="3"/>
      <c r="E298" s="19"/>
      <c r="F298" s="16"/>
      <c r="G298" s="19"/>
      <c r="H298" s="1"/>
      <c r="I298" s="2">
        <v>28</v>
      </c>
      <c r="J298" s="3">
        <v>0.68500000000000005</v>
      </c>
      <c r="K298" s="19">
        <f t="shared" si="106"/>
        <v>0.69100000000000006</v>
      </c>
      <c r="L298" s="16">
        <f t="shared" si="107"/>
        <v>5</v>
      </c>
      <c r="M298" s="19">
        <f t="shared" si="108"/>
        <v>3.4550000000000001</v>
      </c>
      <c r="N298" s="20"/>
      <c r="O298" s="20"/>
      <c r="P298" s="20"/>
      <c r="R298" s="21"/>
    </row>
    <row r="299" spans="2:18" x14ac:dyDescent="0.2">
      <c r="B299" s="17"/>
      <c r="C299" s="44"/>
      <c r="D299" s="44"/>
      <c r="E299" s="19"/>
      <c r="F299" s="16"/>
      <c r="G299" s="19"/>
      <c r="I299" s="17"/>
      <c r="J299" s="17"/>
      <c r="K299" s="19"/>
      <c r="L299" s="16"/>
      <c r="M299" s="19"/>
      <c r="N299" s="20"/>
      <c r="O299" s="20"/>
      <c r="P299" s="20"/>
      <c r="R299" s="21"/>
    </row>
    <row r="300" spans="2:18" x14ac:dyDescent="0.2">
      <c r="B300" s="17"/>
      <c r="C300" s="44"/>
      <c r="D300" s="44"/>
      <c r="E300" s="19"/>
      <c r="F300" s="16"/>
      <c r="G300" s="19"/>
      <c r="I300" s="17"/>
      <c r="J300" s="17"/>
      <c r="K300" s="19"/>
      <c r="L300" s="16"/>
      <c r="M300" s="19"/>
      <c r="O300" s="24"/>
      <c r="P300" s="24"/>
    </row>
    <row r="301" spans="2:18" x14ac:dyDescent="0.2">
      <c r="B301" s="17"/>
      <c r="C301" s="44"/>
      <c r="D301" s="44"/>
      <c r="E301" s="19"/>
      <c r="F301" s="16"/>
      <c r="G301" s="19"/>
      <c r="I301" s="17"/>
      <c r="J301" s="17"/>
      <c r="K301" s="19"/>
      <c r="L301" s="16"/>
      <c r="M301" s="19"/>
      <c r="O301" s="14"/>
      <c r="P301" s="14"/>
    </row>
    <row r="302" spans="2:18" x14ac:dyDescent="0.2">
      <c r="B302" s="17"/>
      <c r="C302" s="44"/>
      <c r="D302" s="44"/>
      <c r="E302" s="19"/>
      <c r="F302" s="16"/>
      <c r="G302" s="19"/>
      <c r="I302" s="17"/>
      <c r="J302" s="17"/>
      <c r="K302" s="19"/>
      <c r="L302" s="16"/>
      <c r="M302" s="19"/>
      <c r="O302" s="14"/>
      <c r="P302" s="14"/>
    </row>
    <row r="303" spans="2:18" x14ac:dyDescent="0.2">
      <c r="B303" s="17"/>
      <c r="C303" s="44"/>
      <c r="D303" s="44"/>
      <c r="E303" s="19"/>
      <c r="F303" s="16"/>
      <c r="G303" s="19"/>
      <c r="H303" s="19"/>
      <c r="I303" s="17"/>
      <c r="J303" s="17"/>
      <c r="K303" s="19"/>
      <c r="L303" s="16"/>
      <c r="M303" s="19"/>
      <c r="N303" s="14"/>
      <c r="O303" s="14"/>
      <c r="P303" s="14"/>
    </row>
    <row r="304" spans="2:18" x14ac:dyDescent="0.2">
      <c r="B304" s="17"/>
      <c r="C304" s="44"/>
      <c r="D304" s="44"/>
      <c r="E304" s="19"/>
      <c r="F304" s="16"/>
      <c r="G304" s="19"/>
      <c r="H304" s="19"/>
      <c r="I304" s="17"/>
      <c r="J304" s="17"/>
      <c r="K304" s="19"/>
      <c r="L304" s="16"/>
      <c r="M304" s="19"/>
      <c r="N304" s="14"/>
      <c r="O304" s="14"/>
      <c r="P304" s="14"/>
    </row>
    <row r="305" spans="2:18" x14ac:dyDescent="0.2">
      <c r="B305" s="17"/>
      <c r="C305" s="44"/>
      <c r="D305" s="44"/>
      <c r="E305" s="19"/>
      <c r="F305" s="16"/>
      <c r="G305" s="19"/>
      <c r="H305" s="19"/>
      <c r="I305" s="17"/>
      <c r="J305" s="17"/>
      <c r="K305" s="19"/>
      <c r="L305" s="16"/>
      <c r="M305" s="19"/>
      <c r="N305" s="14"/>
      <c r="O305" s="14"/>
      <c r="P305" s="14"/>
    </row>
    <row r="306" spans="2:18" ht="15" x14ac:dyDescent="0.2">
      <c r="B306" s="13"/>
      <c r="C306" s="30"/>
      <c r="D306" s="30"/>
      <c r="E306" s="13"/>
      <c r="F306" s="26">
        <f>SUM(F285:F305)</f>
        <v>28</v>
      </c>
      <c r="G306" s="26">
        <f>SUM(G285:G305)</f>
        <v>17.404500000000002</v>
      </c>
      <c r="H306" s="19"/>
      <c r="I306" s="19"/>
      <c r="J306" s="13"/>
      <c r="K306" s="13"/>
      <c r="L306" s="29">
        <f>SUM(L288:L305)</f>
        <v>28</v>
      </c>
      <c r="M306" s="29">
        <f>SUM(M288:M305)</f>
        <v>11.132132500000001</v>
      </c>
      <c r="N306" s="14"/>
      <c r="O306" s="14"/>
      <c r="P306" s="14"/>
    </row>
    <row r="307" spans="2:18" ht="15" x14ac:dyDescent="0.2">
      <c r="B307" s="13"/>
      <c r="C307" s="30"/>
      <c r="D307" s="30"/>
      <c r="E307" s="13"/>
      <c r="F307" s="16"/>
      <c r="G307" s="19"/>
      <c r="H307" s="159" t="s">
        <v>10</v>
      </c>
      <c r="I307" s="159"/>
      <c r="J307" s="16">
        <f>G306</f>
        <v>17.404500000000002</v>
      </c>
      <c r="K307" s="19" t="s">
        <v>11</v>
      </c>
      <c r="L307" s="16">
        <f>M306</f>
        <v>11.132132500000001</v>
      </c>
      <c r="M307" s="19">
        <f>J307-L307</f>
        <v>6.2723675000000014</v>
      </c>
      <c r="N307" s="24"/>
      <c r="O307" s="14"/>
      <c r="P307" s="14"/>
    </row>
    <row r="308" spans="2:18" ht="13.5" customHeight="1" x14ac:dyDescent="0.2">
      <c r="B308" s="2"/>
      <c r="C308" s="3"/>
      <c r="D308" s="3"/>
      <c r="E308" s="19"/>
      <c r="F308" s="16"/>
      <c r="G308" s="19"/>
      <c r="H308" s="16"/>
      <c r="I308" s="21"/>
      <c r="J308" s="23"/>
      <c r="K308" s="19"/>
      <c r="L308" s="16"/>
      <c r="M308" s="19"/>
      <c r="N308" s="20"/>
      <c r="O308" s="20"/>
      <c r="P308" s="20"/>
      <c r="Q308" s="22"/>
      <c r="R308" s="21"/>
    </row>
    <row r="309" spans="2:18" ht="15" x14ac:dyDescent="0.2">
      <c r="B309" s="1" t="s">
        <v>7</v>
      </c>
      <c r="C309" s="1"/>
      <c r="D309" s="151">
        <v>1.1000000000000001</v>
      </c>
      <c r="E309" s="151"/>
      <c r="J309" s="13"/>
      <c r="K309" s="13"/>
      <c r="L309" s="13"/>
      <c r="M309" s="13"/>
      <c r="N309" s="14"/>
      <c r="O309" s="14"/>
      <c r="P309" s="14"/>
    </row>
    <row r="310" spans="2:18" x14ac:dyDescent="0.2">
      <c r="B310" s="149" t="s">
        <v>8</v>
      </c>
      <c r="C310" s="149"/>
      <c r="D310" s="149"/>
      <c r="E310" s="149"/>
      <c r="F310" s="149"/>
      <c r="G310" s="149"/>
      <c r="H310" s="5" t="s">
        <v>5</v>
      </c>
      <c r="I310" s="149" t="s">
        <v>9</v>
      </c>
      <c r="J310" s="149"/>
      <c r="K310" s="149"/>
      <c r="L310" s="149"/>
      <c r="M310" s="149"/>
      <c r="N310" s="15"/>
      <c r="O310" s="15"/>
      <c r="P310" s="20">
        <f>I322-I320</f>
        <v>4.6905000000000001</v>
      </c>
    </row>
    <row r="311" spans="2:18" x14ac:dyDescent="0.2">
      <c r="B311" s="2">
        <v>0</v>
      </c>
      <c r="C311" s="3">
        <v>1.155</v>
      </c>
      <c r="D311" s="3"/>
      <c r="E311" s="16"/>
      <c r="F311" s="16"/>
      <c r="G311" s="16"/>
      <c r="H311" s="16"/>
      <c r="I311" s="17"/>
      <c r="J311" s="18"/>
      <c r="K311" s="19"/>
      <c r="L311" s="16"/>
      <c r="M311" s="19"/>
      <c r="N311" s="20"/>
      <c r="O311" s="20"/>
      <c r="P311" s="20"/>
      <c r="R311" s="21"/>
    </row>
    <row r="312" spans="2:18" x14ac:dyDescent="0.2">
      <c r="B312" s="2">
        <v>5</v>
      </c>
      <c r="C312" s="3">
        <v>1.1399999999999999</v>
      </c>
      <c r="D312" s="3"/>
      <c r="E312" s="19">
        <f>(C311+C312)/2</f>
        <v>1.1475</v>
      </c>
      <c r="F312" s="16">
        <f t="shared" ref="F312:F323" si="109">B312-B311</f>
        <v>5</v>
      </c>
      <c r="G312" s="19">
        <f>E312*F312</f>
        <v>5.7374999999999998</v>
      </c>
      <c r="H312" s="16"/>
      <c r="I312" s="2"/>
      <c r="J312" s="2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">
      <c r="B313" s="2">
        <v>10</v>
      </c>
      <c r="C313" s="3">
        <v>1.127</v>
      </c>
      <c r="D313" s="3" t="s">
        <v>21</v>
      </c>
      <c r="E313" s="19">
        <f t="shared" ref="E313:E323" si="110">(C312+C313)/2</f>
        <v>1.1335</v>
      </c>
      <c r="F313" s="16">
        <f t="shared" si="109"/>
        <v>5</v>
      </c>
      <c r="G313" s="19">
        <f t="shared" ref="G313:G323" si="111">E313*F313</f>
        <v>5.6674999999999995</v>
      </c>
      <c r="H313" s="16"/>
      <c r="I313" s="2"/>
      <c r="J313" s="2"/>
      <c r="K313" s="19"/>
      <c r="L313" s="16"/>
      <c r="M313" s="19"/>
      <c r="N313" s="20"/>
      <c r="O313" s="20"/>
      <c r="P313" s="20"/>
      <c r="Q313" s="22"/>
      <c r="R313" s="21"/>
    </row>
    <row r="314" spans="2:18" x14ac:dyDescent="0.2">
      <c r="B314" s="2">
        <v>11</v>
      </c>
      <c r="C314" s="3">
        <v>0.58799999999999997</v>
      </c>
      <c r="D314" s="3"/>
      <c r="E314" s="19">
        <f t="shared" si="110"/>
        <v>0.85749999999999993</v>
      </c>
      <c r="F314" s="16">
        <f t="shared" si="109"/>
        <v>1</v>
      </c>
      <c r="G314" s="19">
        <f t="shared" si="111"/>
        <v>0.85749999999999993</v>
      </c>
      <c r="H314" s="16"/>
      <c r="I314" s="2"/>
      <c r="J314" s="2"/>
      <c r="K314" s="19"/>
      <c r="L314" s="16"/>
      <c r="M314" s="19"/>
      <c r="N314" s="20"/>
      <c r="O314" s="20"/>
      <c r="P314" s="20"/>
      <c r="Q314" s="22"/>
      <c r="R314" s="21"/>
    </row>
    <row r="315" spans="2:18" x14ac:dyDescent="0.2">
      <c r="B315" s="2">
        <v>12</v>
      </c>
      <c r="C315" s="3">
        <v>0.35099999999999998</v>
      </c>
      <c r="D315" s="3"/>
      <c r="E315" s="19">
        <f t="shared" si="110"/>
        <v>0.46949999999999997</v>
      </c>
      <c r="F315" s="16">
        <f t="shared" si="109"/>
        <v>1</v>
      </c>
      <c r="G315" s="19">
        <f t="shared" si="111"/>
        <v>0.46949999999999997</v>
      </c>
      <c r="H315" s="16"/>
      <c r="I315" s="2"/>
      <c r="J315" s="2"/>
      <c r="K315" s="19"/>
      <c r="L315" s="16"/>
      <c r="M315" s="19"/>
      <c r="N315" s="20"/>
      <c r="O315" s="20"/>
      <c r="P315" s="20"/>
      <c r="Q315" s="22"/>
      <c r="R315" s="21"/>
    </row>
    <row r="316" spans="2:18" x14ac:dyDescent="0.2">
      <c r="B316" s="2">
        <v>13</v>
      </c>
      <c r="C316" s="3">
        <v>0.16400000000000001</v>
      </c>
      <c r="D316" s="3"/>
      <c r="E316" s="19">
        <f t="shared" si="110"/>
        <v>0.25750000000000001</v>
      </c>
      <c r="F316" s="16">
        <f t="shared" si="109"/>
        <v>1</v>
      </c>
      <c r="G316" s="19">
        <f t="shared" si="111"/>
        <v>0.25750000000000001</v>
      </c>
      <c r="H316" s="16"/>
      <c r="I316" s="2"/>
      <c r="J316" s="2"/>
      <c r="K316" s="19"/>
      <c r="L316" s="16"/>
      <c r="M316" s="19"/>
      <c r="N316" s="20"/>
      <c r="O316" s="20"/>
      <c r="P316" s="20"/>
      <c r="Q316" s="22"/>
      <c r="R316" s="21"/>
    </row>
    <row r="317" spans="2:18" x14ac:dyDescent="0.2">
      <c r="B317" s="2">
        <v>14.5</v>
      </c>
      <c r="C317" s="3">
        <v>5.6000000000000001E-2</v>
      </c>
      <c r="D317" s="3"/>
      <c r="E317" s="19">
        <f t="shared" si="110"/>
        <v>0.11</v>
      </c>
      <c r="F317" s="16">
        <f t="shared" si="109"/>
        <v>1.5</v>
      </c>
      <c r="G317" s="19">
        <f t="shared" si="111"/>
        <v>0.16500000000000001</v>
      </c>
      <c r="H317" s="16"/>
      <c r="I317" s="2"/>
      <c r="J317" s="2"/>
      <c r="K317" s="19"/>
      <c r="L317" s="16"/>
      <c r="M317" s="19"/>
      <c r="N317" s="20"/>
      <c r="O317" s="20"/>
      <c r="P317" s="20"/>
      <c r="Q317" s="22"/>
      <c r="R317" s="21"/>
    </row>
    <row r="318" spans="2:18" x14ac:dyDescent="0.2">
      <c r="B318" s="2">
        <v>16</v>
      </c>
      <c r="C318" s="3">
        <v>0.16200000000000001</v>
      </c>
      <c r="D318" s="3"/>
      <c r="E318" s="19">
        <f t="shared" si="110"/>
        <v>0.109</v>
      </c>
      <c r="F318" s="16">
        <f t="shared" si="109"/>
        <v>1.5</v>
      </c>
      <c r="G318" s="19">
        <f t="shared" si="111"/>
        <v>0.16350000000000001</v>
      </c>
      <c r="H318" s="16"/>
      <c r="I318" s="2">
        <v>0</v>
      </c>
      <c r="J318" s="3">
        <v>1.155</v>
      </c>
      <c r="K318" s="19"/>
      <c r="L318" s="16"/>
      <c r="M318" s="19"/>
      <c r="N318" s="20"/>
      <c r="O318" s="20"/>
      <c r="P318" s="20"/>
      <c r="Q318" s="22"/>
      <c r="R318" s="21"/>
    </row>
    <row r="319" spans="2:18" x14ac:dyDescent="0.2">
      <c r="B319" s="2">
        <v>17</v>
      </c>
      <c r="C319" s="3">
        <v>0.34</v>
      </c>
      <c r="D319" s="3"/>
      <c r="E319" s="19">
        <f t="shared" si="110"/>
        <v>0.251</v>
      </c>
      <c r="F319" s="16">
        <f t="shared" si="109"/>
        <v>1</v>
      </c>
      <c r="G319" s="19">
        <f t="shared" si="111"/>
        <v>0.251</v>
      </c>
      <c r="H319" s="16"/>
      <c r="I319" s="2">
        <v>5</v>
      </c>
      <c r="J319" s="3">
        <v>1.1399999999999999</v>
      </c>
      <c r="K319" s="19">
        <f t="shared" ref="K319:K326" si="112">AVERAGE(J318,J319)</f>
        <v>1.1475</v>
      </c>
      <c r="L319" s="16">
        <f t="shared" ref="L319:L326" si="113">I319-I318</f>
        <v>5</v>
      </c>
      <c r="M319" s="19">
        <f t="shared" ref="M319:M326" si="114">L319*K319</f>
        <v>5.7374999999999998</v>
      </c>
      <c r="N319" s="24"/>
      <c r="O319" s="24"/>
      <c r="P319" s="24"/>
      <c r="Q319" s="22"/>
      <c r="R319" s="21"/>
    </row>
    <row r="320" spans="2:18" x14ac:dyDescent="0.2">
      <c r="B320" s="2">
        <v>18</v>
      </c>
      <c r="C320" s="3">
        <v>0.61599999999999999</v>
      </c>
      <c r="D320" s="3"/>
      <c r="E320" s="19">
        <f t="shared" si="110"/>
        <v>0.47799999999999998</v>
      </c>
      <c r="F320" s="16">
        <f t="shared" si="109"/>
        <v>1</v>
      </c>
      <c r="G320" s="19">
        <f t="shared" si="111"/>
        <v>0.47799999999999998</v>
      </c>
      <c r="H320" s="16"/>
      <c r="I320" s="2">
        <v>10</v>
      </c>
      <c r="J320" s="3">
        <v>1.127</v>
      </c>
      <c r="K320" s="19">
        <f t="shared" si="112"/>
        <v>1.1335</v>
      </c>
      <c r="L320" s="16">
        <f t="shared" si="113"/>
        <v>5</v>
      </c>
      <c r="M320" s="19">
        <f t="shared" si="114"/>
        <v>5.6674999999999995</v>
      </c>
      <c r="N320" s="20"/>
      <c r="O320" s="20"/>
      <c r="P320" s="20"/>
      <c r="Q320" s="22"/>
      <c r="R320" s="21"/>
    </row>
    <row r="321" spans="2:18" x14ac:dyDescent="0.2">
      <c r="B321" s="2">
        <v>19</v>
      </c>
      <c r="C321" s="3">
        <v>1.05</v>
      </c>
      <c r="D321" s="3" t="s">
        <v>22</v>
      </c>
      <c r="E321" s="19">
        <f t="shared" si="110"/>
        <v>0.83299999999999996</v>
      </c>
      <c r="F321" s="16">
        <f t="shared" si="109"/>
        <v>1</v>
      </c>
      <c r="G321" s="19">
        <f t="shared" si="111"/>
        <v>0.83299999999999996</v>
      </c>
      <c r="H321" s="1"/>
      <c r="I321" s="74">
        <f>I320+(J320-J321)*1.5</f>
        <v>13.1905</v>
      </c>
      <c r="J321" s="75">
        <v>-1</v>
      </c>
      <c r="K321" s="19">
        <f t="shared" si="112"/>
        <v>6.3500000000000001E-2</v>
      </c>
      <c r="L321" s="16">
        <f t="shared" si="113"/>
        <v>3.1905000000000001</v>
      </c>
      <c r="M321" s="19">
        <f t="shared" si="114"/>
        <v>0.20259675000000002</v>
      </c>
      <c r="N321" s="24"/>
      <c r="O321" s="24"/>
      <c r="P321" s="24"/>
      <c r="Q321" s="22"/>
      <c r="R321" s="21"/>
    </row>
    <row r="322" spans="2:18" x14ac:dyDescent="0.2">
      <c r="B322" s="2">
        <v>25</v>
      </c>
      <c r="C322" s="3">
        <v>1.0349999999999999</v>
      </c>
      <c r="D322" s="3"/>
      <c r="E322" s="19">
        <f t="shared" si="110"/>
        <v>1.0425</v>
      </c>
      <c r="F322" s="16">
        <f t="shared" si="109"/>
        <v>6</v>
      </c>
      <c r="G322" s="19">
        <f t="shared" si="111"/>
        <v>6.2549999999999999</v>
      </c>
      <c r="H322" s="1"/>
      <c r="I322" s="76">
        <f>I321+1.5</f>
        <v>14.6905</v>
      </c>
      <c r="J322" s="77">
        <f>J321</f>
        <v>-1</v>
      </c>
      <c r="K322" s="19">
        <f t="shared" si="112"/>
        <v>-1</v>
      </c>
      <c r="L322" s="16">
        <f t="shared" si="113"/>
        <v>1.5</v>
      </c>
      <c r="M322" s="19">
        <f t="shared" si="114"/>
        <v>-1.5</v>
      </c>
      <c r="N322" s="24"/>
      <c r="O322" s="24"/>
      <c r="P322" s="24"/>
      <c r="Q322" s="22"/>
      <c r="R322" s="21"/>
    </row>
    <row r="323" spans="2:18" x14ac:dyDescent="0.2">
      <c r="B323" s="2">
        <v>30</v>
      </c>
      <c r="C323" s="3">
        <v>1.026</v>
      </c>
      <c r="D323" s="3"/>
      <c r="E323" s="19">
        <f t="shared" si="110"/>
        <v>1.0305</v>
      </c>
      <c r="F323" s="16">
        <f t="shared" si="109"/>
        <v>5</v>
      </c>
      <c r="G323" s="19">
        <f t="shared" si="111"/>
        <v>5.1524999999999999</v>
      </c>
      <c r="H323" s="1"/>
      <c r="I323" s="74">
        <f>I322+1.5</f>
        <v>16.1905</v>
      </c>
      <c r="J323" s="75">
        <f>J321</f>
        <v>-1</v>
      </c>
      <c r="K323" s="19">
        <f t="shared" si="112"/>
        <v>-1</v>
      </c>
      <c r="L323" s="16">
        <f t="shared" si="113"/>
        <v>1.5</v>
      </c>
      <c r="M323" s="19">
        <f t="shared" si="114"/>
        <v>-1.5</v>
      </c>
      <c r="N323" s="20"/>
      <c r="O323" s="20"/>
      <c r="P323" s="20"/>
      <c r="R323" s="21"/>
    </row>
    <row r="324" spans="2:18" x14ac:dyDescent="0.2">
      <c r="B324" s="2"/>
      <c r="C324" s="3"/>
      <c r="D324" s="3"/>
      <c r="E324" s="19"/>
      <c r="F324" s="16"/>
      <c r="G324" s="19"/>
      <c r="H324" s="1"/>
      <c r="I324" s="74">
        <f>I323+(J324-J323)*1.5</f>
        <v>19.265499999999999</v>
      </c>
      <c r="J324" s="78">
        <v>1.05</v>
      </c>
      <c r="K324" s="19">
        <f t="shared" si="112"/>
        <v>2.5000000000000022E-2</v>
      </c>
      <c r="L324" s="16">
        <f t="shared" si="113"/>
        <v>3.0749999999999993</v>
      </c>
      <c r="M324" s="19">
        <f t="shared" si="114"/>
        <v>7.6875000000000054E-2</v>
      </c>
      <c r="N324" s="20"/>
      <c r="O324" s="20"/>
      <c r="P324" s="20"/>
      <c r="R324" s="21"/>
    </row>
    <row r="325" spans="2:18" x14ac:dyDescent="0.2">
      <c r="B325" s="2"/>
      <c r="C325" s="3"/>
      <c r="D325" s="3"/>
      <c r="E325" s="19"/>
      <c r="F325" s="16"/>
      <c r="G325" s="19"/>
      <c r="H325" s="1"/>
      <c r="I325" s="2">
        <v>25</v>
      </c>
      <c r="J325" s="3">
        <v>1.0349999999999999</v>
      </c>
      <c r="K325" s="19">
        <f t="shared" si="112"/>
        <v>1.0425</v>
      </c>
      <c r="L325" s="16">
        <f t="shared" si="113"/>
        <v>5.7345000000000006</v>
      </c>
      <c r="M325" s="19">
        <f t="shared" si="114"/>
        <v>5.9782162500000009</v>
      </c>
      <c r="N325" s="20"/>
      <c r="O325" s="20"/>
      <c r="P325" s="20"/>
      <c r="R325" s="21"/>
    </row>
    <row r="326" spans="2:18" x14ac:dyDescent="0.2">
      <c r="B326" s="17"/>
      <c r="C326" s="44"/>
      <c r="D326" s="44"/>
      <c r="E326" s="19"/>
      <c r="F326" s="16"/>
      <c r="G326" s="19"/>
      <c r="I326" s="2">
        <v>30</v>
      </c>
      <c r="J326" s="3">
        <v>1.026</v>
      </c>
      <c r="K326" s="19">
        <f t="shared" si="112"/>
        <v>1.0305</v>
      </c>
      <c r="L326" s="16">
        <f t="shared" si="113"/>
        <v>5</v>
      </c>
      <c r="M326" s="19">
        <f t="shared" si="114"/>
        <v>5.1524999999999999</v>
      </c>
      <c r="N326" s="20"/>
      <c r="O326" s="20"/>
      <c r="P326" s="20"/>
      <c r="R326" s="21"/>
    </row>
    <row r="327" spans="2:18" x14ac:dyDescent="0.2">
      <c r="B327" s="17"/>
      <c r="C327" s="44"/>
      <c r="D327" s="44"/>
      <c r="E327" s="19"/>
      <c r="F327" s="16"/>
      <c r="G327" s="19"/>
      <c r="I327" s="17"/>
      <c r="J327" s="17"/>
      <c r="K327" s="19"/>
      <c r="L327" s="16"/>
      <c r="M327" s="19"/>
      <c r="O327" s="24"/>
      <c r="P327" s="24"/>
    </row>
    <row r="328" spans="2:18" x14ac:dyDescent="0.2">
      <c r="B328" s="17"/>
      <c r="C328" s="44"/>
      <c r="D328" s="44"/>
      <c r="E328" s="19"/>
      <c r="F328" s="16"/>
      <c r="G328" s="19"/>
      <c r="I328" s="17"/>
      <c r="J328" s="17"/>
      <c r="K328" s="19"/>
      <c r="L328" s="16"/>
      <c r="M328" s="19"/>
      <c r="O328" s="14"/>
      <c r="P328" s="14"/>
    </row>
    <row r="329" spans="2:18" x14ac:dyDescent="0.2">
      <c r="B329" s="17"/>
      <c r="C329" s="44"/>
      <c r="D329" s="44"/>
      <c r="E329" s="19"/>
      <c r="F329" s="16"/>
      <c r="G329" s="19"/>
      <c r="I329" s="17"/>
      <c r="J329" s="17"/>
      <c r="K329" s="19"/>
      <c r="L329" s="16"/>
      <c r="M329" s="19"/>
      <c r="O329" s="14"/>
      <c r="P329" s="14"/>
    </row>
    <row r="330" spans="2:18" x14ac:dyDescent="0.2">
      <c r="B330" s="17"/>
      <c r="C330" s="44"/>
      <c r="D330" s="44"/>
      <c r="E330" s="19"/>
      <c r="F330" s="16"/>
      <c r="G330" s="19"/>
      <c r="H330" s="19"/>
      <c r="I330" s="17"/>
      <c r="J330" s="17"/>
      <c r="K330" s="19"/>
      <c r="L330" s="16"/>
      <c r="M330" s="19"/>
      <c r="N330" s="14"/>
      <c r="O330" s="14"/>
      <c r="P330" s="14"/>
    </row>
    <row r="331" spans="2:18" x14ac:dyDescent="0.2">
      <c r="B331" s="17"/>
      <c r="C331" s="44"/>
      <c r="D331" s="44"/>
      <c r="E331" s="19"/>
      <c r="F331" s="16"/>
      <c r="G331" s="19"/>
      <c r="H331" s="19"/>
      <c r="I331" s="17"/>
      <c r="J331" s="17"/>
      <c r="K331" s="19"/>
      <c r="L331" s="16"/>
      <c r="M331" s="19"/>
      <c r="N331" s="14"/>
      <c r="O331" s="14"/>
      <c r="P331" s="14"/>
    </row>
    <row r="332" spans="2:18" x14ac:dyDescent="0.2">
      <c r="B332" s="17"/>
      <c r="C332" s="44"/>
      <c r="D332" s="44"/>
      <c r="E332" s="19"/>
      <c r="F332" s="16"/>
      <c r="G332" s="19"/>
      <c r="H332" s="19"/>
      <c r="I332" s="17"/>
      <c r="J332" s="17"/>
      <c r="K332" s="19"/>
      <c r="L332" s="16"/>
      <c r="M332" s="19"/>
      <c r="N332" s="14"/>
      <c r="O332" s="14"/>
      <c r="P332" s="14"/>
    </row>
    <row r="333" spans="2:18" ht="15" x14ac:dyDescent="0.2">
      <c r="B333" s="13"/>
      <c r="C333" s="30"/>
      <c r="D333" s="30"/>
      <c r="E333" s="13"/>
      <c r="F333" s="26">
        <f>SUM(F312:F332)</f>
        <v>30</v>
      </c>
      <c r="G333" s="26">
        <f>SUM(G312:G332)</f>
        <v>26.287499999999998</v>
      </c>
      <c r="H333" s="19"/>
      <c r="I333" s="19"/>
      <c r="J333" s="13"/>
      <c r="K333" s="13"/>
      <c r="L333" s="29">
        <f>SUM(L315:L332)</f>
        <v>30</v>
      </c>
      <c r="M333" s="29">
        <f>SUM(M315:M332)</f>
        <v>19.815187999999999</v>
      </c>
      <c r="N333" s="14"/>
      <c r="O333" s="14"/>
      <c r="P333" s="14"/>
    </row>
    <row r="334" spans="2:18" ht="15" x14ac:dyDescent="0.2">
      <c r="B334" s="13"/>
      <c r="C334" s="30"/>
      <c r="D334" s="30"/>
      <c r="E334" s="13"/>
      <c r="F334" s="16"/>
      <c r="G334" s="19"/>
      <c r="H334" s="159" t="s">
        <v>10</v>
      </c>
      <c r="I334" s="159"/>
      <c r="J334" s="16">
        <f>G333</f>
        <v>26.287499999999998</v>
      </c>
      <c r="K334" s="19" t="s">
        <v>11</v>
      </c>
      <c r="L334" s="16">
        <f>M333</f>
        <v>19.815187999999999</v>
      </c>
      <c r="M334" s="19">
        <f>J334-L334</f>
        <v>6.4723119999999987</v>
      </c>
      <c r="N334" s="24"/>
      <c r="O334" s="14"/>
      <c r="P334" s="14"/>
    </row>
    <row r="335" spans="2:18" x14ac:dyDescent="0.2">
      <c r="B335" s="2"/>
      <c r="C335" s="3"/>
      <c r="D335" s="3"/>
      <c r="E335" s="19"/>
      <c r="F335" s="16"/>
      <c r="G335" s="19"/>
      <c r="H335" s="16"/>
      <c r="I335" s="21"/>
      <c r="J335" s="23"/>
      <c r="K335" s="19"/>
      <c r="L335" s="16"/>
      <c r="M335" s="19"/>
      <c r="N335" s="20"/>
      <c r="O335" s="20"/>
      <c r="P335" s="20"/>
      <c r="Q335" s="22"/>
      <c r="R335" s="21"/>
    </row>
    <row r="336" spans="2:18" ht="15" x14ac:dyDescent="0.2">
      <c r="B336" s="1" t="s">
        <v>7</v>
      </c>
      <c r="C336" s="1"/>
      <c r="D336" s="151">
        <v>1.2</v>
      </c>
      <c r="E336" s="151"/>
      <c r="J336" s="13"/>
      <c r="K336" s="13"/>
      <c r="L336" s="13"/>
      <c r="M336" s="13"/>
      <c r="N336" s="14"/>
      <c r="O336" s="14"/>
      <c r="P336" s="14"/>
    </row>
    <row r="337" spans="2:18" x14ac:dyDescent="0.2">
      <c r="B337" s="149" t="s">
        <v>8</v>
      </c>
      <c r="C337" s="149"/>
      <c r="D337" s="149"/>
      <c r="E337" s="149"/>
      <c r="F337" s="149"/>
      <c r="G337" s="149"/>
      <c r="H337" s="5" t="s">
        <v>5</v>
      </c>
      <c r="I337" s="149" t="s">
        <v>9</v>
      </c>
      <c r="J337" s="149"/>
      <c r="K337" s="149"/>
      <c r="L337" s="149"/>
      <c r="M337" s="149"/>
      <c r="N337" s="15"/>
      <c r="O337" s="15"/>
      <c r="P337" s="20">
        <f>I349-I347</f>
        <v>5.3249999999999993</v>
      </c>
    </row>
    <row r="338" spans="2:18" x14ac:dyDescent="0.2">
      <c r="B338" s="2">
        <v>0</v>
      </c>
      <c r="C338" s="3">
        <v>0.93600000000000005</v>
      </c>
      <c r="D338" s="3"/>
      <c r="E338" s="16"/>
      <c r="F338" s="16"/>
      <c r="G338" s="16"/>
      <c r="H338" s="16"/>
      <c r="I338" s="17"/>
      <c r="J338" s="18"/>
      <c r="K338" s="19"/>
      <c r="L338" s="16"/>
      <c r="M338" s="19"/>
      <c r="N338" s="20"/>
      <c r="O338" s="20"/>
      <c r="P338" s="20"/>
      <c r="R338" s="21"/>
    </row>
    <row r="339" spans="2:18" x14ac:dyDescent="0.2">
      <c r="B339" s="2">
        <v>8</v>
      </c>
      <c r="C339" s="3">
        <v>0.92400000000000004</v>
      </c>
      <c r="D339" s="3"/>
      <c r="E339" s="19">
        <f>(C338+C339)/2</f>
        <v>0.93</v>
      </c>
      <c r="F339" s="16">
        <f t="shared" ref="F339:F353" si="115">B339-B338</f>
        <v>8</v>
      </c>
      <c r="G339" s="19">
        <f>E339*F339</f>
        <v>7.44</v>
      </c>
      <c r="H339" s="16"/>
      <c r="I339" s="2"/>
      <c r="J339" s="2"/>
      <c r="K339" s="19"/>
      <c r="L339" s="16"/>
      <c r="M339" s="19"/>
      <c r="N339" s="20"/>
      <c r="O339" s="20"/>
      <c r="P339" s="20"/>
      <c r="Q339" s="22"/>
      <c r="R339" s="21"/>
    </row>
    <row r="340" spans="2:18" x14ac:dyDescent="0.2">
      <c r="B340" s="2">
        <v>9</v>
      </c>
      <c r="C340" s="3">
        <v>1.7509999999999999</v>
      </c>
      <c r="D340" s="3"/>
      <c r="E340" s="19">
        <f t="shared" ref="E340:E353" si="116">(C339+C340)/2</f>
        <v>1.3374999999999999</v>
      </c>
      <c r="F340" s="16">
        <f t="shared" si="115"/>
        <v>1</v>
      </c>
      <c r="G340" s="19">
        <f t="shared" ref="G340:G353" si="117">E340*F340</f>
        <v>1.3374999999999999</v>
      </c>
      <c r="H340" s="16"/>
      <c r="I340" s="2"/>
      <c r="J340" s="2"/>
      <c r="K340" s="19"/>
      <c r="L340" s="16"/>
      <c r="M340" s="19"/>
      <c r="N340" s="20"/>
      <c r="O340" s="20"/>
      <c r="P340" s="20"/>
      <c r="Q340" s="22"/>
      <c r="R340" s="21"/>
    </row>
    <row r="341" spans="2:18" x14ac:dyDescent="0.2">
      <c r="B341" s="2">
        <v>10</v>
      </c>
      <c r="C341" s="3">
        <v>1.74</v>
      </c>
      <c r="D341" s="3" t="s">
        <v>21</v>
      </c>
      <c r="E341" s="19">
        <f t="shared" si="116"/>
        <v>1.7454999999999998</v>
      </c>
      <c r="F341" s="16">
        <f t="shared" si="115"/>
        <v>1</v>
      </c>
      <c r="G341" s="19">
        <f t="shared" si="117"/>
        <v>1.7454999999999998</v>
      </c>
      <c r="H341" s="16"/>
      <c r="I341" s="2"/>
      <c r="J341" s="2"/>
      <c r="K341" s="19"/>
      <c r="L341" s="16"/>
      <c r="M341" s="19"/>
      <c r="N341" s="20"/>
      <c r="O341" s="20"/>
      <c r="P341" s="20"/>
      <c r="Q341" s="22"/>
      <c r="R341" s="21"/>
    </row>
    <row r="342" spans="2:18" x14ac:dyDescent="0.2">
      <c r="B342" s="2">
        <v>11</v>
      </c>
      <c r="C342" s="3">
        <v>0.91</v>
      </c>
      <c r="D342" s="3"/>
      <c r="E342" s="19">
        <f t="shared" si="116"/>
        <v>1.325</v>
      </c>
      <c r="F342" s="16">
        <f t="shared" si="115"/>
        <v>1</v>
      </c>
      <c r="G342" s="19">
        <f t="shared" si="117"/>
        <v>1.325</v>
      </c>
      <c r="H342" s="16"/>
      <c r="I342" s="2"/>
      <c r="J342" s="2"/>
      <c r="K342" s="19"/>
      <c r="L342" s="16"/>
      <c r="M342" s="19"/>
      <c r="N342" s="20"/>
      <c r="O342" s="20"/>
      <c r="P342" s="20"/>
      <c r="Q342" s="22"/>
      <c r="R342" s="21"/>
    </row>
    <row r="343" spans="2:18" x14ac:dyDescent="0.2">
      <c r="B343" s="2">
        <v>12</v>
      </c>
      <c r="C343" s="3">
        <v>0.56100000000000005</v>
      </c>
      <c r="D343" s="3"/>
      <c r="E343" s="19">
        <f t="shared" si="116"/>
        <v>0.73550000000000004</v>
      </c>
      <c r="F343" s="16">
        <f t="shared" si="115"/>
        <v>1</v>
      </c>
      <c r="G343" s="19">
        <f t="shared" si="117"/>
        <v>0.73550000000000004</v>
      </c>
      <c r="H343" s="16"/>
      <c r="I343" s="2"/>
      <c r="J343" s="2"/>
      <c r="K343" s="19"/>
      <c r="L343" s="16"/>
      <c r="M343" s="19"/>
      <c r="N343" s="20"/>
      <c r="O343" s="20"/>
      <c r="P343" s="20"/>
      <c r="Q343" s="22"/>
      <c r="R343" s="21"/>
    </row>
    <row r="344" spans="2:18" x14ac:dyDescent="0.2">
      <c r="B344" s="2">
        <v>13</v>
      </c>
      <c r="C344" s="3">
        <v>0.33400000000000002</v>
      </c>
      <c r="D344" s="3"/>
      <c r="E344" s="19">
        <f t="shared" si="116"/>
        <v>0.44750000000000001</v>
      </c>
      <c r="F344" s="16">
        <f t="shared" si="115"/>
        <v>1</v>
      </c>
      <c r="G344" s="19">
        <f t="shared" si="117"/>
        <v>0.44750000000000001</v>
      </c>
      <c r="H344" s="16"/>
      <c r="I344" s="2"/>
      <c r="J344" s="2"/>
      <c r="K344" s="19"/>
      <c r="L344" s="16"/>
      <c r="M344" s="19"/>
      <c r="N344" s="20"/>
      <c r="O344" s="20"/>
      <c r="P344" s="20"/>
      <c r="Q344" s="22"/>
      <c r="R344" s="21"/>
    </row>
    <row r="345" spans="2:18" x14ac:dyDescent="0.2">
      <c r="B345" s="2">
        <v>14</v>
      </c>
      <c r="C345" s="3">
        <v>0.126</v>
      </c>
      <c r="D345" s="3"/>
      <c r="E345" s="19">
        <f t="shared" si="116"/>
        <v>0.23</v>
      </c>
      <c r="F345" s="16">
        <f t="shared" si="115"/>
        <v>1</v>
      </c>
      <c r="G345" s="19">
        <f t="shared" si="117"/>
        <v>0.23</v>
      </c>
      <c r="H345" s="16"/>
      <c r="I345" s="2">
        <v>0</v>
      </c>
      <c r="J345" s="3">
        <v>0.93600000000000005</v>
      </c>
      <c r="K345" s="19"/>
      <c r="L345" s="16"/>
      <c r="M345" s="19"/>
      <c r="N345" s="20"/>
      <c r="O345" s="20"/>
      <c r="P345" s="20"/>
      <c r="Q345" s="22"/>
      <c r="R345" s="21"/>
    </row>
    <row r="346" spans="2:18" x14ac:dyDescent="0.2">
      <c r="B346" s="2">
        <v>15</v>
      </c>
      <c r="C346" s="3">
        <v>0.33</v>
      </c>
      <c r="D346" s="3"/>
      <c r="E346" s="19">
        <f t="shared" si="116"/>
        <v>0.22800000000000001</v>
      </c>
      <c r="F346" s="16">
        <f t="shared" si="115"/>
        <v>1</v>
      </c>
      <c r="G346" s="19">
        <f t="shared" si="117"/>
        <v>0.22800000000000001</v>
      </c>
      <c r="H346" s="16"/>
      <c r="I346" s="2">
        <v>8</v>
      </c>
      <c r="J346" s="3">
        <v>0.92400000000000004</v>
      </c>
      <c r="K346" s="19">
        <f t="shared" ref="K346:K353" si="118">AVERAGE(J345,J346)</f>
        <v>0.93</v>
      </c>
      <c r="L346" s="16">
        <f t="shared" ref="L346:L353" si="119">I346-I345</f>
        <v>8</v>
      </c>
      <c r="M346" s="19">
        <f t="shared" ref="M346:M353" si="120">L346*K346</f>
        <v>7.44</v>
      </c>
      <c r="N346" s="24"/>
      <c r="O346" s="24"/>
      <c r="P346" s="24"/>
      <c r="Q346" s="22"/>
      <c r="R346" s="21"/>
    </row>
    <row r="347" spans="2:18" x14ac:dyDescent="0.2">
      <c r="B347" s="2">
        <v>16</v>
      </c>
      <c r="C347" s="3">
        <v>0.64900000000000002</v>
      </c>
      <c r="D347" s="3"/>
      <c r="E347" s="19">
        <f t="shared" si="116"/>
        <v>0.48950000000000005</v>
      </c>
      <c r="F347" s="16">
        <f t="shared" si="115"/>
        <v>1</v>
      </c>
      <c r="G347" s="19">
        <f t="shared" si="117"/>
        <v>0.48950000000000005</v>
      </c>
      <c r="H347" s="16"/>
      <c r="I347" s="2">
        <v>8.75</v>
      </c>
      <c r="J347" s="3">
        <v>1.55</v>
      </c>
      <c r="K347" s="19">
        <f t="shared" si="118"/>
        <v>1.2370000000000001</v>
      </c>
      <c r="L347" s="16">
        <f t="shared" si="119"/>
        <v>0.75</v>
      </c>
      <c r="M347" s="19">
        <f t="shared" si="120"/>
        <v>0.92775000000000007</v>
      </c>
      <c r="N347" s="20"/>
      <c r="O347" s="20"/>
      <c r="P347" s="20"/>
      <c r="Q347" s="22"/>
      <c r="R347" s="21"/>
    </row>
    <row r="348" spans="2:18" x14ac:dyDescent="0.2">
      <c r="B348" s="2">
        <v>17</v>
      </c>
      <c r="C348" s="3">
        <v>1.0509999999999999</v>
      </c>
      <c r="D348" s="3"/>
      <c r="E348" s="19">
        <f t="shared" si="116"/>
        <v>0.85</v>
      </c>
      <c r="F348" s="16">
        <f t="shared" si="115"/>
        <v>1</v>
      </c>
      <c r="G348" s="19">
        <f t="shared" si="117"/>
        <v>0.85</v>
      </c>
      <c r="H348" s="1"/>
      <c r="I348" s="74">
        <f>I347+(J347-J348)*1.5</f>
        <v>12.574999999999999</v>
      </c>
      <c r="J348" s="75">
        <v>-1</v>
      </c>
      <c r="K348" s="19">
        <f t="shared" si="118"/>
        <v>0.27500000000000002</v>
      </c>
      <c r="L348" s="16">
        <f t="shared" si="119"/>
        <v>3.8249999999999993</v>
      </c>
      <c r="M348" s="19">
        <f t="shared" si="120"/>
        <v>1.0518749999999999</v>
      </c>
      <c r="N348" s="24"/>
      <c r="O348" s="24"/>
      <c r="P348" s="24"/>
      <c r="Q348" s="22"/>
      <c r="R348" s="21"/>
    </row>
    <row r="349" spans="2:18" x14ac:dyDescent="0.2">
      <c r="B349" s="2">
        <v>18</v>
      </c>
      <c r="C349" s="3">
        <v>1.9159999999999999</v>
      </c>
      <c r="D349" s="3" t="s">
        <v>22</v>
      </c>
      <c r="E349" s="19">
        <f t="shared" si="116"/>
        <v>1.4834999999999998</v>
      </c>
      <c r="F349" s="16">
        <f t="shared" si="115"/>
        <v>1</v>
      </c>
      <c r="G349" s="19">
        <f t="shared" si="117"/>
        <v>1.4834999999999998</v>
      </c>
      <c r="H349" s="1"/>
      <c r="I349" s="76">
        <f>I348+1.5</f>
        <v>14.074999999999999</v>
      </c>
      <c r="J349" s="77">
        <f>J348</f>
        <v>-1</v>
      </c>
      <c r="K349" s="19">
        <f t="shared" si="118"/>
        <v>-1</v>
      </c>
      <c r="L349" s="16">
        <f t="shared" si="119"/>
        <v>1.5</v>
      </c>
      <c r="M349" s="19">
        <f t="shared" si="120"/>
        <v>-1.5</v>
      </c>
      <c r="N349" s="24"/>
      <c r="O349" s="24"/>
      <c r="P349" s="24"/>
      <c r="Q349" s="22"/>
      <c r="R349" s="21"/>
    </row>
    <row r="350" spans="2:18" x14ac:dyDescent="0.2">
      <c r="B350" s="2">
        <v>19</v>
      </c>
      <c r="C350" s="3">
        <v>1.905</v>
      </c>
      <c r="D350" s="3"/>
      <c r="E350" s="19">
        <f t="shared" si="116"/>
        <v>1.9104999999999999</v>
      </c>
      <c r="F350" s="16">
        <f t="shared" si="115"/>
        <v>1</v>
      </c>
      <c r="G350" s="19">
        <f t="shared" si="117"/>
        <v>1.9104999999999999</v>
      </c>
      <c r="H350" s="1"/>
      <c r="I350" s="74">
        <f>I349+1.5</f>
        <v>15.574999999999999</v>
      </c>
      <c r="J350" s="75">
        <f>J348</f>
        <v>-1</v>
      </c>
      <c r="K350" s="19">
        <f t="shared" si="118"/>
        <v>-1</v>
      </c>
      <c r="L350" s="16">
        <f t="shared" si="119"/>
        <v>1.5</v>
      </c>
      <c r="M350" s="19">
        <f t="shared" si="120"/>
        <v>-1.5</v>
      </c>
      <c r="N350" s="20"/>
      <c r="O350" s="20"/>
      <c r="P350" s="20"/>
      <c r="R350" s="21"/>
    </row>
    <row r="351" spans="2:18" x14ac:dyDescent="0.2">
      <c r="B351" s="2">
        <v>20</v>
      </c>
      <c r="C351" s="3">
        <v>1.8939999999999999</v>
      </c>
      <c r="D351" s="3"/>
      <c r="E351" s="19">
        <f t="shared" si="116"/>
        <v>1.8995</v>
      </c>
      <c r="F351" s="16">
        <f t="shared" si="115"/>
        <v>1</v>
      </c>
      <c r="G351" s="19">
        <f t="shared" si="117"/>
        <v>1.8995</v>
      </c>
      <c r="H351" s="1"/>
      <c r="I351" s="74">
        <f>I350+(J351-J350)*1.5</f>
        <v>19.924999999999997</v>
      </c>
      <c r="J351" s="78">
        <v>1.9</v>
      </c>
      <c r="K351" s="19">
        <f t="shared" si="118"/>
        <v>0.44999999999999996</v>
      </c>
      <c r="L351" s="16">
        <f t="shared" si="119"/>
        <v>4.3499999999999979</v>
      </c>
      <c r="M351" s="19">
        <f t="shared" si="120"/>
        <v>1.9574999999999989</v>
      </c>
      <c r="N351" s="20"/>
      <c r="O351" s="20"/>
      <c r="P351" s="20"/>
      <c r="R351" s="21"/>
    </row>
    <row r="352" spans="2:18" x14ac:dyDescent="0.2">
      <c r="B352" s="2">
        <v>25</v>
      </c>
      <c r="C352" s="3">
        <v>0.88800000000000001</v>
      </c>
      <c r="D352" s="3"/>
      <c r="E352" s="19">
        <f t="shared" si="116"/>
        <v>1.391</v>
      </c>
      <c r="F352" s="16">
        <f t="shared" si="115"/>
        <v>5</v>
      </c>
      <c r="G352" s="19">
        <f t="shared" si="117"/>
        <v>6.9550000000000001</v>
      </c>
      <c r="H352" s="1"/>
      <c r="I352" s="2">
        <v>20</v>
      </c>
      <c r="J352" s="3">
        <v>1.8939999999999999</v>
      </c>
      <c r="K352" s="19">
        <f t="shared" si="118"/>
        <v>1.8969999999999998</v>
      </c>
      <c r="L352" s="16">
        <f t="shared" si="119"/>
        <v>7.5000000000002842E-2</v>
      </c>
      <c r="M352" s="19">
        <f t="shared" si="120"/>
        <v>0.14227500000000537</v>
      </c>
      <c r="N352" s="20"/>
      <c r="O352" s="20"/>
      <c r="P352" s="20"/>
      <c r="R352" s="21"/>
    </row>
    <row r="353" spans="2:18" x14ac:dyDescent="0.2">
      <c r="B353" s="17">
        <v>30</v>
      </c>
      <c r="C353" s="44">
        <v>0.88</v>
      </c>
      <c r="D353" s="44"/>
      <c r="E353" s="19">
        <f t="shared" si="116"/>
        <v>0.88400000000000001</v>
      </c>
      <c r="F353" s="16">
        <f t="shared" si="115"/>
        <v>5</v>
      </c>
      <c r="G353" s="19">
        <f t="shared" si="117"/>
        <v>4.42</v>
      </c>
      <c r="I353" s="2">
        <v>25</v>
      </c>
      <c r="J353" s="3">
        <v>0.88800000000000001</v>
      </c>
      <c r="K353" s="19">
        <f t="shared" si="118"/>
        <v>1.391</v>
      </c>
      <c r="L353" s="16">
        <f t="shared" si="119"/>
        <v>5</v>
      </c>
      <c r="M353" s="19">
        <f t="shared" si="120"/>
        <v>6.9550000000000001</v>
      </c>
      <c r="N353" s="20"/>
      <c r="O353" s="20"/>
      <c r="P353" s="20"/>
      <c r="R353" s="21"/>
    </row>
    <row r="354" spans="2:18" x14ac:dyDescent="0.2">
      <c r="B354" s="17"/>
      <c r="C354" s="44"/>
      <c r="D354" s="44"/>
      <c r="E354" s="19"/>
      <c r="F354" s="16"/>
      <c r="G354" s="19"/>
      <c r="I354" s="17">
        <v>30</v>
      </c>
      <c r="J354" s="44">
        <v>0.88</v>
      </c>
      <c r="K354" s="79">
        <f t="shared" ref="K354" si="121">AVERAGE(J353,J354)</f>
        <v>0.88400000000000001</v>
      </c>
      <c r="L354" s="80">
        <f t="shared" ref="L354" si="122">I354-I353</f>
        <v>5</v>
      </c>
      <c r="M354" s="79">
        <f t="shared" ref="M354" si="123">L354*K354</f>
        <v>4.42</v>
      </c>
      <c r="O354" s="24"/>
      <c r="P354" s="24"/>
    </row>
    <row r="355" spans="2:18" x14ac:dyDescent="0.2">
      <c r="B355" s="17"/>
      <c r="C355" s="44"/>
      <c r="D355" s="44"/>
      <c r="E355" s="19"/>
      <c r="F355" s="16"/>
      <c r="G355" s="19"/>
      <c r="I355" s="17"/>
      <c r="J355" s="17"/>
      <c r="K355" s="19"/>
      <c r="L355" s="16"/>
      <c r="M355" s="19"/>
      <c r="O355" s="14"/>
      <c r="P355" s="14"/>
    </row>
    <row r="356" spans="2:18" x14ac:dyDescent="0.2">
      <c r="B356" s="17"/>
      <c r="C356" s="44"/>
      <c r="D356" s="44"/>
      <c r="E356" s="19"/>
      <c r="F356" s="16"/>
      <c r="G356" s="19"/>
      <c r="I356" s="17"/>
      <c r="J356" s="17"/>
      <c r="K356" s="19"/>
      <c r="L356" s="16"/>
      <c r="M356" s="19"/>
      <c r="O356" s="14"/>
      <c r="P356" s="14"/>
    </row>
    <row r="357" spans="2:18" x14ac:dyDescent="0.2">
      <c r="B357" s="17"/>
      <c r="C357" s="44"/>
      <c r="D357" s="44"/>
      <c r="E357" s="19"/>
      <c r="F357" s="16"/>
      <c r="G357" s="19"/>
      <c r="H357" s="19"/>
      <c r="I357" s="17"/>
      <c r="J357" s="17"/>
      <c r="K357" s="19"/>
      <c r="L357" s="16"/>
      <c r="M357" s="19"/>
      <c r="N357" s="14"/>
      <c r="O357" s="14"/>
      <c r="P357" s="14"/>
    </row>
    <row r="358" spans="2:18" x14ac:dyDescent="0.2">
      <c r="B358" s="17"/>
      <c r="C358" s="44"/>
      <c r="D358" s="44"/>
      <c r="E358" s="19"/>
      <c r="F358" s="16"/>
      <c r="G358" s="19"/>
      <c r="H358" s="19"/>
      <c r="I358" s="17"/>
      <c r="J358" s="17"/>
      <c r="K358" s="19"/>
      <c r="L358" s="16"/>
      <c r="M358" s="19"/>
      <c r="N358" s="14"/>
      <c r="O358" s="14"/>
      <c r="P358" s="14"/>
    </row>
    <row r="359" spans="2:18" x14ac:dyDescent="0.2">
      <c r="B359" s="17"/>
      <c r="C359" s="44"/>
      <c r="D359" s="44"/>
      <c r="E359" s="19"/>
      <c r="F359" s="16"/>
      <c r="G359" s="19"/>
      <c r="H359" s="19"/>
      <c r="I359" s="17"/>
      <c r="J359" s="17"/>
      <c r="K359" s="19"/>
      <c r="L359" s="16"/>
      <c r="M359" s="19"/>
      <c r="N359" s="14"/>
      <c r="O359" s="14"/>
      <c r="P359" s="14"/>
    </row>
    <row r="360" spans="2:18" ht="15" x14ac:dyDescent="0.2">
      <c r="B360" s="13"/>
      <c r="C360" s="30"/>
      <c r="D360" s="30"/>
      <c r="E360" s="13"/>
      <c r="F360" s="26">
        <f>SUM(F339:F359)</f>
        <v>30</v>
      </c>
      <c r="G360" s="26">
        <f>SUM(G339:G359)</f>
        <v>31.497</v>
      </c>
      <c r="H360" s="19"/>
      <c r="I360" s="19"/>
      <c r="J360" s="13"/>
      <c r="K360" s="13"/>
      <c r="L360" s="29">
        <f>SUM(L342:L359)</f>
        <v>30</v>
      </c>
      <c r="M360" s="29">
        <f>SUM(M342:M359)</f>
        <v>19.894400000000005</v>
      </c>
      <c r="N360" s="14"/>
      <c r="O360" s="14"/>
      <c r="P360" s="14"/>
    </row>
    <row r="361" spans="2:18" ht="15" x14ac:dyDescent="0.2">
      <c r="B361" s="13"/>
      <c r="C361" s="30"/>
      <c r="D361" s="30"/>
      <c r="E361" s="13"/>
      <c r="F361" s="16"/>
      <c r="G361" s="19"/>
      <c r="H361" s="159" t="s">
        <v>10</v>
      </c>
      <c r="I361" s="159"/>
      <c r="J361" s="16">
        <f>G360</f>
        <v>31.497</v>
      </c>
      <c r="K361" s="19" t="s">
        <v>11</v>
      </c>
      <c r="L361" s="16">
        <f>M360</f>
        <v>19.894400000000005</v>
      </c>
      <c r="M361" s="19">
        <f>J361-L361</f>
        <v>11.602599999999995</v>
      </c>
      <c r="N361" s="24"/>
      <c r="O361" s="14"/>
      <c r="P361" s="14"/>
    </row>
    <row r="362" spans="2:18" ht="15" x14ac:dyDescent="0.2">
      <c r="B362" s="1" t="s">
        <v>7</v>
      </c>
      <c r="C362" s="1"/>
      <c r="D362" s="151">
        <v>1.3</v>
      </c>
      <c r="E362" s="151"/>
      <c r="J362" s="13"/>
      <c r="K362" s="13"/>
      <c r="L362" s="13"/>
      <c r="M362" s="13"/>
      <c r="N362" s="14"/>
      <c r="O362" s="14"/>
      <c r="P362" s="14"/>
    </row>
    <row r="363" spans="2:18" x14ac:dyDescent="0.2">
      <c r="B363" s="149" t="s">
        <v>8</v>
      </c>
      <c r="C363" s="149"/>
      <c r="D363" s="149"/>
      <c r="E363" s="149"/>
      <c r="F363" s="149"/>
      <c r="G363" s="149"/>
      <c r="H363" s="5" t="s">
        <v>5</v>
      </c>
      <c r="I363" s="149" t="s">
        <v>9</v>
      </c>
      <c r="J363" s="149"/>
      <c r="K363" s="149"/>
      <c r="L363" s="149"/>
      <c r="M363" s="149"/>
      <c r="N363" s="15"/>
      <c r="O363" s="15"/>
      <c r="P363" s="20">
        <f>I375-I373</f>
        <v>4.8239999999999998</v>
      </c>
    </row>
    <row r="364" spans="2:18" x14ac:dyDescent="0.2">
      <c r="B364" s="2">
        <v>0</v>
      </c>
      <c r="C364" s="3">
        <v>1.236</v>
      </c>
      <c r="D364" s="3"/>
      <c r="E364" s="16"/>
      <c r="F364" s="16"/>
      <c r="G364" s="16"/>
      <c r="H364" s="16"/>
      <c r="I364" s="17"/>
      <c r="J364" s="18"/>
      <c r="K364" s="19"/>
      <c r="L364" s="16"/>
      <c r="M364" s="19"/>
      <c r="N364" s="20"/>
      <c r="O364" s="20"/>
      <c r="P364" s="20"/>
      <c r="R364" s="21"/>
    </row>
    <row r="365" spans="2:18" x14ac:dyDescent="0.2">
      <c r="B365" s="2">
        <v>5</v>
      </c>
      <c r="C365" s="3">
        <v>1.2270000000000001</v>
      </c>
      <c r="D365" s="3"/>
      <c r="E365" s="19">
        <f>(C364+C365)/2</f>
        <v>1.2315</v>
      </c>
      <c r="F365" s="16">
        <f t="shared" ref="F365:F377" si="124">B365-B364</f>
        <v>5</v>
      </c>
      <c r="G365" s="19">
        <f>E365*F365</f>
        <v>6.1575000000000006</v>
      </c>
      <c r="H365" s="16"/>
      <c r="I365" s="2"/>
      <c r="J365" s="2"/>
      <c r="K365" s="19"/>
      <c r="L365" s="16"/>
      <c r="M365" s="19"/>
      <c r="N365" s="20"/>
      <c r="O365" s="20"/>
      <c r="P365" s="20"/>
      <c r="Q365" s="22"/>
      <c r="R365" s="21"/>
    </row>
    <row r="366" spans="2:18" x14ac:dyDescent="0.2">
      <c r="B366" s="2">
        <v>10</v>
      </c>
      <c r="C366" s="3">
        <v>1.216</v>
      </c>
      <c r="D366" s="3" t="s">
        <v>21</v>
      </c>
      <c r="E366" s="19">
        <f t="shared" ref="E366:E377" si="125">(C365+C366)/2</f>
        <v>1.2215</v>
      </c>
      <c r="F366" s="16">
        <f t="shared" si="124"/>
        <v>5</v>
      </c>
      <c r="G366" s="19">
        <f t="shared" ref="G366:G377" si="126">E366*F366</f>
        <v>6.1074999999999999</v>
      </c>
      <c r="H366" s="16"/>
      <c r="I366" s="2"/>
      <c r="J366" s="2"/>
      <c r="K366" s="19"/>
      <c r="L366" s="16"/>
      <c r="M366" s="19"/>
      <c r="N366" s="20"/>
      <c r="O366" s="20"/>
      <c r="P366" s="20"/>
      <c r="Q366" s="22"/>
      <c r="R366" s="21"/>
    </row>
    <row r="367" spans="2:18" x14ac:dyDescent="0.2">
      <c r="B367" s="2">
        <v>11</v>
      </c>
      <c r="C367" s="3">
        <v>0.75</v>
      </c>
      <c r="D367" s="3"/>
      <c r="E367" s="19">
        <f t="shared" si="125"/>
        <v>0.98299999999999998</v>
      </c>
      <c r="F367" s="16">
        <f t="shared" si="124"/>
        <v>1</v>
      </c>
      <c r="G367" s="19">
        <f t="shared" si="126"/>
        <v>0.98299999999999998</v>
      </c>
      <c r="H367" s="16"/>
      <c r="I367" s="2"/>
      <c r="J367" s="2"/>
      <c r="K367" s="19"/>
      <c r="L367" s="16"/>
      <c r="M367" s="19"/>
      <c r="N367" s="20"/>
      <c r="O367" s="20"/>
      <c r="P367" s="20"/>
      <c r="Q367" s="22"/>
      <c r="R367" s="21"/>
    </row>
    <row r="368" spans="2:18" x14ac:dyDescent="0.2">
      <c r="B368" s="2">
        <v>12</v>
      </c>
      <c r="C368" s="3">
        <v>0.45800000000000002</v>
      </c>
      <c r="D368" s="3"/>
      <c r="E368" s="19">
        <f t="shared" si="125"/>
        <v>0.60399999999999998</v>
      </c>
      <c r="F368" s="16">
        <f t="shared" si="124"/>
        <v>1</v>
      </c>
      <c r="G368" s="19">
        <f t="shared" si="126"/>
        <v>0.60399999999999998</v>
      </c>
      <c r="H368" s="16"/>
      <c r="I368" s="2"/>
      <c r="J368" s="2"/>
      <c r="K368" s="19"/>
      <c r="L368" s="16"/>
      <c r="M368" s="19"/>
      <c r="N368" s="20"/>
      <c r="O368" s="20"/>
      <c r="P368" s="20"/>
      <c r="Q368" s="22"/>
      <c r="R368" s="21"/>
    </row>
    <row r="369" spans="2:18" x14ac:dyDescent="0.2">
      <c r="B369" s="2">
        <v>13</v>
      </c>
      <c r="C369" s="3">
        <v>0.24099999999999999</v>
      </c>
      <c r="D369" s="3"/>
      <c r="E369" s="19">
        <f t="shared" si="125"/>
        <v>0.34950000000000003</v>
      </c>
      <c r="F369" s="16">
        <f t="shared" si="124"/>
        <v>1</v>
      </c>
      <c r="G369" s="19">
        <f t="shared" si="126"/>
        <v>0.34950000000000003</v>
      </c>
      <c r="H369" s="16"/>
      <c r="I369" s="2"/>
      <c r="J369" s="2"/>
      <c r="K369" s="19"/>
      <c r="L369" s="16"/>
      <c r="M369" s="19"/>
      <c r="N369" s="20"/>
      <c r="O369" s="20"/>
      <c r="P369" s="20"/>
      <c r="Q369" s="22"/>
      <c r="R369" s="21"/>
    </row>
    <row r="370" spans="2:18" x14ac:dyDescent="0.2">
      <c r="B370" s="2">
        <v>14.5</v>
      </c>
      <c r="C370" s="3">
        <v>0.13600000000000001</v>
      </c>
      <c r="D370" s="3"/>
      <c r="E370" s="19">
        <f t="shared" si="125"/>
        <v>0.1885</v>
      </c>
      <c r="F370" s="16">
        <f t="shared" si="124"/>
        <v>1.5</v>
      </c>
      <c r="G370" s="19">
        <f t="shared" si="126"/>
        <v>0.28275</v>
      </c>
      <c r="H370" s="16"/>
      <c r="I370" s="2"/>
      <c r="J370" s="2"/>
      <c r="K370" s="19"/>
      <c r="L370" s="16"/>
      <c r="M370" s="19"/>
      <c r="N370" s="20"/>
      <c r="O370" s="20"/>
      <c r="P370" s="20"/>
      <c r="Q370" s="22"/>
      <c r="R370" s="21"/>
    </row>
    <row r="371" spans="2:18" x14ac:dyDescent="0.2">
      <c r="B371" s="2">
        <v>16</v>
      </c>
      <c r="C371" s="3">
        <v>0.24299999999999999</v>
      </c>
      <c r="D371" s="3"/>
      <c r="E371" s="19">
        <f t="shared" si="125"/>
        <v>0.1895</v>
      </c>
      <c r="F371" s="16">
        <f t="shared" si="124"/>
        <v>1.5</v>
      </c>
      <c r="G371" s="19">
        <f t="shared" si="126"/>
        <v>0.28425</v>
      </c>
      <c r="H371" s="16"/>
      <c r="I371" s="2">
        <v>0</v>
      </c>
      <c r="J371" s="3">
        <v>1.236</v>
      </c>
      <c r="K371" s="19"/>
      <c r="L371" s="16"/>
      <c r="M371" s="19"/>
      <c r="N371" s="20"/>
      <c r="O371" s="20"/>
      <c r="P371" s="20"/>
      <c r="Q371" s="22"/>
      <c r="R371" s="21"/>
    </row>
    <row r="372" spans="2:18" x14ac:dyDescent="0.2">
      <c r="B372" s="2">
        <v>17</v>
      </c>
      <c r="C372" s="3">
        <v>0.45</v>
      </c>
      <c r="D372" s="3"/>
      <c r="E372" s="19">
        <f t="shared" si="125"/>
        <v>0.34650000000000003</v>
      </c>
      <c r="F372" s="16">
        <f t="shared" si="124"/>
        <v>1</v>
      </c>
      <c r="G372" s="19">
        <f t="shared" si="126"/>
        <v>0.34650000000000003</v>
      </c>
      <c r="H372" s="16"/>
      <c r="I372" s="2">
        <v>5</v>
      </c>
      <c r="J372" s="3">
        <v>1.2270000000000001</v>
      </c>
      <c r="K372" s="19">
        <f t="shared" ref="K372:K378" si="127">AVERAGE(J371,J372)</f>
        <v>1.2315</v>
      </c>
      <c r="L372" s="16">
        <f t="shared" ref="L372:L378" si="128">I372-I371</f>
        <v>5</v>
      </c>
      <c r="M372" s="19">
        <f t="shared" ref="M372:M378" si="129">L372*K372</f>
        <v>6.1575000000000006</v>
      </c>
      <c r="N372" s="24"/>
      <c r="O372" s="24"/>
      <c r="P372" s="24"/>
      <c r="Q372" s="22"/>
      <c r="R372" s="21"/>
    </row>
    <row r="373" spans="2:18" x14ac:dyDescent="0.2">
      <c r="B373" s="2">
        <v>18</v>
      </c>
      <c r="C373" s="3">
        <v>0.72699999999999998</v>
      </c>
      <c r="D373" s="3"/>
      <c r="E373" s="19">
        <f t="shared" si="125"/>
        <v>0.58850000000000002</v>
      </c>
      <c r="F373" s="16">
        <f t="shared" si="124"/>
        <v>1</v>
      </c>
      <c r="G373" s="19">
        <f t="shared" si="126"/>
        <v>0.58850000000000002</v>
      </c>
      <c r="H373" s="16"/>
      <c r="I373" s="2">
        <v>9.8000000000000007</v>
      </c>
      <c r="J373" s="3">
        <v>1.216</v>
      </c>
      <c r="K373" s="19">
        <f t="shared" si="127"/>
        <v>1.2215</v>
      </c>
      <c r="L373" s="16">
        <f t="shared" si="128"/>
        <v>4.8000000000000007</v>
      </c>
      <c r="M373" s="19">
        <f t="shared" si="129"/>
        <v>5.8632000000000009</v>
      </c>
      <c r="N373" s="20"/>
      <c r="O373" s="20"/>
      <c r="P373" s="20"/>
      <c r="Q373" s="22"/>
      <c r="R373" s="21"/>
    </row>
    <row r="374" spans="2:18" x14ac:dyDescent="0.2">
      <c r="B374" s="2">
        <v>19</v>
      </c>
      <c r="C374" s="3">
        <v>1.026</v>
      </c>
      <c r="D374" s="3" t="s">
        <v>22</v>
      </c>
      <c r="E374" s="19">
        <f t="shared" si="125"/>
        <v>0.87650000000000006</v>
      </c>
      <c r="F374" s="16">
        <f t="shared" si="124"/>
        <v>1</v>
      </c>
      <c r="G374" s="19">
        <f t="shared" si="126"/>
        <v>0.87650000000000006</v>
      </c>
      <c r="H374" s="1"/>
      <c r="I374" s="74">
        <f>I373+(J373-J374)*1.5</f>
        <v>13.124000000000001</v>
      </c>
      <c r="J374" s="75">
        <v>-1</v>
      </c>
      <c r="K374" s="19">
        <f t="shared" si="127"/>
        <v>0.10799999999999998</v>
      </c>
      <c r="L374" s="16">
        <f t="shared" si="128"/>
        <v>3.3239999999999998</v>
      </c>
      <c r="M374" s="19">
        <f t="shared" si="129"/>
        <v>0.35899199999999992</v>
      </c>
      <c r="N374" s="24"/>
      <c r="O374" s="24"/>
      <c r="P374" s="24"/>
      <c r="Q374" s="22"/>
      <c r="R374" s="21"/>
    </row>
    <row r="375" spans="2:18" x14ac:dyDescent="0.2">
      <c r="B375" s="2">
        <v>25</v>
      </c>
      <c r="C375" s="3">
        <v>1.0209999999999999</v>
      </c>
      <c r="D375" s="3"/>
      <c r="E375" s="19">
        <f t="shared" si="125"/>
        <v>1.0234999999999999</v>
      </c>
      <c r="F375" s="16">
        <f t="shared" si="124"/>
        <v>6</v>
      </c>
      <c r="G375" s="19">
        <f t="shared" si="126"/>
        <v>6.1409999999999991</v>
      </c>
      <c r="H375" s="1"/>
      <c r="I375" s="76">
        <f>I374+1.5</f>
        <v>14.624000000000001</v>
      </c>
      <c r="J375" s="77">
        <f>J374</f>
        <v>-1</v>
      </c>
      <c r="K375" s="19">
        <f t="shared" si="127"/>
        <v>-1</v>
      </c>
      <c r="L375" s="16">
        <f t="shared" si="128"/>
        <v>1.5</v>
      </c>
      <c r="M375" s="19">
        <f t="shared" si="129"/>
        <v>-1.5</v>
      </c>
      <c r="N375" s="24"/>
      <c r="O375" s="24"/>
      <c r="P375" s="24"/>
      <c r="Q375" s="22"/>
      <c r="R375" s="21"/>
    </row>
    <row r="376" spans="2:18" x14ac:dyDescent="0.2">
      <c r="B376" s="2">
        <v>30</v>
      </c>
      <c r="C376" s="3">
        <v>1.01</v>
      </c>
      <c r="D376" s="3"/>
      <c r="E376" s="19">
        <f t="shared" si="125"/>
        <v>1.0154999999999998</v>
      </c>
      <c r="F376" s="16">
        <f t="shared" si="124"/>
        <v>5</v>
      </c>
      <c r="G376" s="19">
        <f t="shared" si="126"/>
        <v>5.0774999999999988</v>
      </c>
      <c r="H376" s="1"/>
      <c r="I376" s="74">
        <f>I375+1.5</f>
        <v>16.124000000000002</v>
      </c>
      <c r="J376" s="75">
        <f>J374</f>
        <v>-1</v>
      </c>
      <c r="K376" s="19">
        <f t="shared" si="127"/>
        <v>-1</v>
      </c>
      <c r="L376" s="16">
        <f t="shared" si="128"/>
        <v>1.5000000000000018</v>
      </c>
      <c r="M376" s="19">
        <f t="shared" si="129"/>
        <v>-1.5000000000000018</v>
      </c>
      <c r="N376" s="20"/>
      <c r="O376" s="20"/>
      <c r="P376" s="20"/>
      <c r="R376" s="21"/>
    </row>
    <row r="377" spans="2:18" x14ac:dyDescent="0.2">
      <c r="B377" s="2">
        <v>35</v>
      </c>
      <c r="C377" s="3">
        <v>1.0049999999999999</v>
      </c>
      <c r="D377" s="3"/>
      <c r="E377" s="19">
        <f t="shared" si="125"/>
        <v>1.0074999999999998</v>
      </c>
      <c r="F377" s="16">
        <f t="shared" si="124"/>
        <v>5</v>
      </c>
      <c r="G377" s="19">
        <f t="shared" si="126"/>
        <v>5.0374999999999996</v>
      </c>
      <c r="H377" s="1"/>
      <c r="I377" s="74">
        <f>I376+(J377-J376)*1.5</f>
        <v>19.124000000000002</v>
      </c>
      <c r="J377" s="78">
        <v>1</v>
      </c>
      <c r="K377" s="19">
        <f t="shared" si="127"/>
        <v>0</v>
      </c>
      <c r="L377" s="16">
        <f t="shared" si="128"/>
        <v>3</v>
      </c>
      <c r="M377" s="19">
        <f t="shared" si="129"/>
        <v>0</v>
      </c>
      <c r="N377" s="20"/>
      <c r="O377" s="20"/>
      <c r="P377" s="20"/>
      <c r="R377" s="21"/>
    </row>
    <row r="378" spans="2:18" x14ac:dyDescent="0.2">
      <c r="B378" s="2"/>
      <c r="C378" s="3"/>
      <c r="D378" s="3"/>
      <c r="E378" s="19"/>
      <c r="F378" s="16"/>
      <c r="G378" s="19"/>
      <c r="H378" s="1"/>
      <c r="I378" s="2">
        <v>25</v>
      </c>
      <c r="J378" s="3">
        <v>1.0209999999999999</v>
      </c>
      <c r="K378" s="19">
        <f t="shared" si="127"/>
        <v>1.0105</v>
      </c>
      <c r="L378" s="16">
        <f t="shared" si="128"/>
        <v>5.8759999999999977</v>
      </c>
      <c r="M378" s="19">
        <f t="shared" si="129"/>
        <v>5.9376979999999975</v>
      </c>
      <c r="N378" s="20"/>
      <c r="O378" s="20"/>
      <c r="P378" s="20"/>
      <c r="R378" s="21"/>
    </row>
    <row r="379" spans="2:18" x14ac:dyDescent="0.2">
      <c r="B379" s="17"/>
      <c r="C379" s="44"/>
      <c r="D379" s="44"/>
      <c r="E379" s="19"/>
      <c r="F379" s="16"/>
      <c r="G379" s="19"/>
      <c r="I379" s="2">
        <v>30</v>
      </c>
      <c r="J379" s="3">
        <v>1.01</v>
      </c>
      <c r="K379" s="79">
        <f t="shared" ref="K379:K380" si="130">AVERAGE(J378,J379)</f>
        <v>1.0154999999999998</v>
      </c>
      <c r="L379" s="80">
        <f t="shared" ref="L379:L380" si="131">I379-I378</f>
        <v>5</v>
      </c>
      <c r="M379" s="79">
        <f t="shared" ref="M379:M380" si="132">L379*K379</f>
        <v>5.0774999999999988</v>
      </c>
      <c r="N379" s="20"/>
      <c r="O379" s="20"/>
      <c r="P379" s="20"/>
      <c r="R379" s="21"/>
    </row>
    <row r="380" spans="2:18" x14ac:dyDescent="0.2">
      <c r="B380" s="17"/>
      <c r="C380" s="44"/>
      <c r="D380" s="44"/>
      <c r="E380" s="19"/>
      <c r="F380" s="16"/>
      <c r="G380" s="19"/>
      <c r="I380" s="2">
        <v>35</v>
      </c>
      <c r="J380" s="3">
        <v>1.0049999999999999</v>
      </c>
      <c r="K380" s="79">
        <f t="shared" si="130"/>
        <v>1.0074999999999998</v>
      </c>
      <c r="L380" s="80">
        <f t="shared" si="131"/>
        <v>5</v>
      </c>
      <c r="M380" s="79">
        <f t="shared" si="132"/>
        <v>5.0374999999999996</v>
      </c>
      <c r="O380" s="24"/>
      <c r="P380" s="24"/>
    </row>
    <row r="381" spans="2:18" x14ac:dyDescent="0.2">
      <c r="B381" s="17"/>
      <c r="C381" s="44"/>
      <c r="D381" s="44"/>
      <c r="E381" s="19"/>
      <c r="F381" s="16"/>
      <c r="G381" s="19"/>
      <c r="I381" s="17"/>
      <c r="J381" s="17"/>
      <c r="K381" s="19"/>
      <c r="L381" s="16"/>
      <c r="M381" s="19"/>
      <c r="O381" s="14"/>
      <c r="P381" s="14"/>
    </row>
    <row r="382" spans="2:18" x14ac:dyDescent="0.2">
      <c r="B382" s="17"/>
      <c r="C382" s="44"/>
      <c r="D382" s="44"/>
      <c r="E382" s="19"/>
      <c r="F382" s="16"/>
      <c r="G382" s="19"/>
      <c r="I382" s="17"/>
      <c r="J382" s="17"/>
      <c r="K382" s="19"/>
      <c r="L382" s="16"/>
      <c r="M382" s="19"/>
      <c r="O382" s="14"/>
      <c r="P382" s="14"/>
    </row>
    <row r="383" spans="2:18" x14ac:dyDescent="0.2">
      <c r="B383" s="17"/>
      <c r="C383" s="44"/>
      <c r="D383" s="44"/>
      <c r="E383" s="19"/>
      <c r="F383" s="16"/>
      <c r="G383" s="19"/>
      <c r="H383" s="19"/>
      <c r="I383" s="17"/>
      <c r="J383" s="17"/>
      <c r="K383" s="19"/>
      <c r="L383" s="16"/>
      <c r="M383" s="19"/>
      <c r="N383" s="14"/>
      <c r="O383" s="14"/>
      <c r="P383" s="14"/>
    </row>
    <row r="384" spans="2:18" x14ac:dyDescent="0.2">
      <c r="B384" s="17"/>
      <c r="C384" s="44"/>
      <c r="D384" s="44"/>
      <c r="E384" s="19"/>
      <c r="F384" s="16"/>
      <c r="G384" s="19"/>
      <c r="H384" s="19"/>
      <c r="I384" s="17"/>
      <c r="J384" s="17"/>
      <c r="K384" s="19"/>
      <c r="L384" s="16"/>
      <c r="M384" s="19"/>
      <c r="N384" s="14"/>
      <c r="O384" s="14"/>
      <c r="P384" s="14"/>
    </row>
    <row r="385" spans="2:18" x14ac:dyDescent="0.2">
      <c r="B385" s="17"/>
      <c r="C385" s="44"/>
      <c r="D385" s="44"/>
      <c r="E385" s="19"/>
      <c r="F385" s="16"/>
      <c r="G385" s="19"/>
      <c r="H385" s="19"/>
      <c r="I385" s="17"/>
      <c r="J385" s="17"/>
      <c r="K385" s="19"/>
      <c r="L385" s="16"/>
      <c r="M385" s="19"/>
      <c r="N385" s="14"/>
      <c r="O385" s="14"/>
      <c r="P385" s="14"/>
    </row>
    <row r="386" spans="2:18" ht="15" x14ac:dyDescent="0.2">
      <c r="B386" s="13"/>
      <c r="C386" s="30"/>
      <c r="D386" s="30"/>
      <c r="E386" s="13"/>
      <c r="F386" s="26">
        <f>SUM(F365:F385)</f>
        <v>35</v>
      </c>
      <c r="G386" s="26">
        <f>SUM(G365:G385)</f>
        <v>32.835999999999999</v>
      </c>
      <c r="H386" s="19"/>
      <c r="I386" s="19"/>
      <c r="J386" s="13"/>
      <c r="K386" s="13"/>
      <c r="L386" s="29">
        <f>SUM(L368:L385)</f>
        <v>35</v>
      </c>
      <c r="M386" s="29">
        <f>SUM(M368:M385)</f>
        <v>25.432389999999998</v>
      </c>
      <c r="N386" s="14"/>
      <c r="O386" s="14"/>
      <c r="P386" s="14"/>
    </row>
    <row r="387" spans="2:18" ht="15" x14ac:dyDescent="0.2">
      <c r="B387" s="13"/>
      <c r="C387" s="30"/>
      <c r="D387" s="30"/>
      <c r="E387" s="13"/>
      <c r="F387" s="16"/>
      <c r="G387" s="19"/>
      <c r="H387" s="159" t="s">
        <v>10</v>
      </c>
      <c r="I387" s="159"/>
      <c r="J387" s="16">
        <f>G386</f>
        <v>32.835999999999999</v>
      </c>
      <c r="K387" s="19" t="s">
        <v>11</v>
      </c>
      <c r="L387" s="16">
        <f>M386</f>
        <v>25.432389999999998</v>
      </c>
      <c r="M387" s="19">
        <f>J387-L387</f>
        <v>7.4036100000000005</v>
      </c>
      <c r="N387" s="24"/>
      <c r="O387" s="14"/>
      <c r="P387" s="14"/>
    </row>
    <row r="388" spans="2:18" x14ac:dyDescent="0.2">
      <c r="B388" s="17"/>
      <c r="C388" s="44"/>
      <c r="D388" s="44"/>
      <c r="E388" s="19"/>
      <c r="F388" s="16"/>
      <c r="G388" s="19"/>
      <c r="I388" s="18"/>
      <c r="J388" s="3"/>
      <c r="K388" s="19"/>
      <c r="L388" s="16"/>
      <c r="M388" s="19"/>
      <c r="N388" s="20"/>
      <c r="O388" s="20"/>
      <c r="P388" s="20"/>
      <c r="R388" s="21"/>
    </row>
    <row r="389" spans="2:18" ht="15" x14ac:dyDescent="0.2">
      <c r="B389" s="1" t="s">
        <v>7</v>
      </c>
      <c r="C389" s="1"/>
      <c r="D389" s="151">
        <v>1.4</v>
      </c>
      <c r="E389" s="151"/>
      <c r="J389" s="13"/>
      <c r="K389" s="13"/>
      <c r="L389" s="13"/>
      <c r="M389" s="13"/>
      <c r="N389" s="14"/>
      <c r="O389" s="14"/>
      <c r="P389" s="14"/>
    </row>
    <row r="390" spans="2:18" x14ac:dyDescent="0.2">
      <c r="B390" s="149" t="s">
        <v>8</v>
      </c>
      <c r="C390" s="149"/>
      <c r="D390" s="149"/>
      <c r="E390" s="149"/>
      <c r="F390" s="149"/>
      <c r="G390" s="149"/>
      <c r="H390" s="5" t="s">
        <v>5</v>
      </c>
      <c r="I390" s="149" t="s">
        <v>9</v>
      </c>
      <c r="J390" s="149"/>
      <c r="K390" s="149"/>
      <c r="L390" s="149"/>
      <c r="M390" s="149"/>
      <c r="N390" s="15"/>
      <c r="O390" s="15"/>
      <c r="P390" s="20">
        <f>I402-I400</f>
        <v>4.4115000000000002</v>
      </c>
    </row>
    <row r="391" spans="2:18" x14ac:dyDescent="0.2">
      <c r="B391" s="2">
        <v>0</v>
      </c>
      <c r="C391" s="3">
        <v>0.95399999999999996</v>
      </c>
      <c r="D391" s="3"/>
      <c r="E391" s="16"/>
      <c r="F391" s="16"/>
      <c r="G391" s="16"/>
      <c r="H391" s="16"/>
      <c r="I391" s="17"/>
      <c r="J391" s="18"/>
      <c r="K391" s="19"/>
      <c r="L391" s="16"/>
      <c r="M391" s="19"/>
      <c r="N391" s="20"/>
      <c r="O391" s="20"/>
      <c r="P391" s="20"/>
      <c r="R391" s="21"/>
    </row>
    <row r="392" spans="2:18" x14ac:dyDescent="0.2">
      <c r="B392" s="2">
        <v>5</v>
      </c>
      <c r="C392" s="3">
        <v>0.94599999999999995</v>
      </c>
      <c r="D392" s="3"/>
      <c r="E392" s="19">
        <f>(C391+C392)/2</f>
        <v>0.95</v>
      </c>
      <c r="F392" s="16">
        <f t="shared" ref="F392:F403" si="133">B392-B391</f>
        <v>5</v>
      </c>
      <c r="G392" s="19">
        <f>E392*F392</f>
        <v>4.75</v>
      </c>
      <c r="H392" s="16"/>
      <c r="I392" s="2"/>
      <c r="J392" s="2"/>
      <c r="K392" s="19"/>
      <c r="L392" s="16"/>
      <c r="M392" s="19"/>
      <c r="N392" s="20"/>
      <c r="O392" s="20"/>
      <c r="P392" s="20"/>
      <c r="Q392" s="22"/>
      <c r="R392" s="21"/>
    </row>
    <row r="393" spans="2:18" x14ac:dyDescent="0.2">
      <c r="B393" s="2">
        <v>10</v>
      </c>
      <c r="C393" s="3">
        <v>0.94099999999999995</v>
      </c>
      <c r="D393" s="3" t="s">
        <v>21</v>
      </c>
      <c r="E393" s="19">
        <f t="shared" ref="E393:E403" si="134">(C392+C393)/2</f>
        <v>0.94350000000000001</v>
      </c>
      <c r="F393" s="16">
        <f t="shared" si="133"/>
        <v>5</v>
      </c>
      <c r="G393" s="19">
        <f t="shared" ref="G393:G403" si="135">E393*F393</f>
        <v>4.7175000000000002</v>
      </c>
      <c r="H393" s="16"/>
      <c r="I393" s="2"/>
      <c r="J393" s="2"/>
      <c r="K393" s="19"/>
      <c r="L393" s="16"/>
      <c r="M393" s="19"/>
      <c r="N393" s="20"/>
      <c r="O393" s="20"/>
      <c r="P393" s="20"/>
      <c r="Q393" s="22"/>
      <c r="R393" s="21"/>
    </row>
    <row r="394" spans="2:18" x14ac:dyDescent="0.2">
      <c r="B394" s="2">
        <v>11</v>
      </c>
      <c r="C394" s="3">
        <v>0.69299999999999995</v>
      </c>
      <c r="D394" s="3"/>
      <c r="E394" s="19">
        <f t="shared" si="134"/>
        <v>0.81699999999999995</v>
      </c>
      <c r="F394" s="16">
        <f t="shared" si="133"/>
        <v>1</v>
      </c>
      <c r="G394" s="19">
        <f t="shared" si="135"/>
        <v>0.81699999999999995</v>
      </c>
      <c r="H394" s="16"/>
      <c r="I394" s="2"/>
      <c r="J394" s="2"/>
      <c r="K394" s="19"/>
      <c r="L394" s="16"/>
      <c r="M394" s="19"/>
      <c r="N394" s="20"/>
      <c r="O394" s="20"/>
      <c r="P394" s="20"/>
      <c r="Q394" s="22"/>
      <c r="R394" s="21"/>
    </row>
    <row r="395" spans="2:18" x14ac:dyDescent="0.2">
      <c r="B395" s="2">
        <v>12</v>
      </c>
      <c r="C395" s="3">
        <v>0.46</v>
      </c>
      <c r="D395" s="3"/>
      <c r="E395" s="19">
        <f t="shared" si="134"/>
        <v>0.57650000000000001</v>
      </c>
      <c r="F395" s="16">
        <f t="shared" si="133"/>
        <v>1</v>
      </c>
      <c r="G395" s="19">
        <f t="shared" si="135"/>
        <v>0.57650000000000001</v>
      </c>
      <c r="H395" s="16"/>
      <c r="I395" s="2"/>
      <c r="J395" s="2"/>
      <c r="K395" s="19"/>
      <c r="L395" s="16"/>
      <c r="M395" s="19"/>
      <c r="N395" s="20"/>
      <c r="O395" s="20"/>
      <c r="P395" s="20"/>
      <c r="Q395" s="22"/>
      <c r="R395" s="21"/>
    </row>
    <row r="396" spans="2:18" x14ac:dyDescent="0.2">
      <c r="B396" s="2">
        <v>13</v>
      </c>
      <c r="C396" s="3">
        <v>0.27700000000000002</v>
      </c>
      <c r="D396" s="3"/>
      <c r="E396" s="19">
        <f t="shared" si="134"/>
        <v>0.36850000000000005</v>
      </c>
      <c r="F396" s="16">
        <f t="shared" si="133"/>
        <v>1</v>
      </c>
      <c r="G396" s="19">
        <f t="shared" si="135"/>
        <v>0.36850000000000005</v>
      </c>
      <c r="H396" s="16"/>
      <c r="I396" s="2"/>
      <c r="J396" s="2"/>
      <c r="K396" s="19"/>
      <c r="L396" s="16"/>
      <c r="M396" s="19"/>
      <c r="N396" s="20"/>
      <c r="O396" s="20"/>
      <c r="P396" s="20"/>
      <c r="Q396" s="22"/>
      <c r="R396" s="21"/>
    </row>
    <row r="397" spans="2:18" x14ac:dyDescent="0.2">
      <c r="B397" s="2">
        <v>14</v>
      </c>
      <c r="C397" s="3">
        <v>0.17199999999999999</v>
      </c>
      <c r="D397" s="3"/>
      <c r="E397" s="19">
        <f t="shared" si="134"/>
        <v>0.22450000000000001</v>
      </c>
      <c r="F397" s="16">
        <f t="shared" si="133"/>
        <v>1</v>
      </c>
      <c r="G397" s="19">
        <f t="shared" si="135"/>
        <v>0.22450000000000001</v>
      </c>
      <c r="H397" s="16"/>
      <c r="I397" s="2"/>
      <c r="J397" s="2"/>
      <c r="K397" s="19"/>
      <c r="L397" s="16"/>
      <c r="M397" s="19"/>
      <c r="N397" s="20"/>
      <c r="O397" s="20"/>
      <c r="P397" s="20"/>
      <c r="Q397" s="22"/>
      <c r="R397" s="21"/>
    </row>
    <row r="398" spans="2:18" x14ac:dyDescent="0.2">
      <c r="B398" s="2">
        <v>15</v>
      </c>
      <c r="C398" s="3">
        <v>0.27500000000000002</v>
      </c>
      <c r="D398" s="3"/>
      <c r="E398" s="19">
        <f t="shared" si="134"/>
        <v>0.2235</v>
      </c>
      <c r="F398" s="16">
        <f t="shared" si="133"/>
        <v>1</v>
      </c>
      <c r="G398" s="19">
        <f t="shared" si="135"/>
        <v>0.2235</v>
      </c>
      <c r="H398" s="16"/>
      <c r="I398" s="2">
        <v>0</v>
      </c>
      <c r="J398" s="3">
        <v>0.95399999999999996</v>
      </c>
      <c r="K398" s="19"/>
      <c r="L398" s="16"/>
      <c r="M398" s="19"/>
      <c r="N398" s="20"/>
      <c r="O398" s="20"/>
      <c r="P398" s="20"/>
      <c r="Q398" s="22"/>
      <c r="R398" s="21"/>
    </row>
    <row r="399" spans="2:18" x14ac:dyDescent="0.2">
      <c r="B399" s="2">
        <v>16</v>
      </c>
      <c r="C399" s="3">
        <v>0.50600000000000001</v>
      </c>
      <c r="D399" s="3"/>
      <c r="E399" s="19">
        <f t="shared" si="134"/>
        <v>0.39050000000000001</v>
      </c>
      <c r="F399" s="16">
        <f t="shared" si="133"/>
        <v>1</v>
      </c>
      <c r="G399" s="19">
        <f t="shared" si="135"/>
        <v>0.39050000000000001</v>
      </c>
      <c r="H399" s="16"/>
      <c r="I399" s="2">
        <v>5</v>
      </c>
      <c r="J399" s="3">
        <v>0.94599999999999995</v>
      </c>
      <c r="K399" s="19">
        <f t="shared" ref="K399:K405" si="136">AVERAGE(J398,J399)</f>
        <v>0.95</v>
      </c>
      <c r="L399" s="16">
        <f t="shared" ref="L399:L405" si="137">I399-I398</f>
        <v>5</v>
      </c>
      <c r="M399" s="19">
        <f t="shared" ref="M399:M405" si="138">L399*K399</f>
        <v>4.75</v>
      </c>
      <c r="N399" s="24"/>
      <c r="O399" s="24"/>
      <c r="P399" s="24"/>
      <c r="Q399" s="22"/>
      <c r="R399" s="21"/>
    </row>
    <row r="400" spans="2:18" x14ac:dyDescent="0.2">
      <c r="B400" s="2">
        <v>17</v>
      </c>
      <c r="C400" s="3">
        <v>0.63600000000000001</v>
      </c>
      <c r="D400" s="3"/>
      <c r="E400" s="19">
        <f t="shared" si="134"/>
        <v>0.57099999999999995</v>
      </c>
      <c r="F400" s="16">
        <f t="shared" si="133"/>
        <v>1</v>
      </c>
      <c r="G400" s="19">
        <f t="shared" si="135"/>
        <v>0.57099999999999995</v>
      </c>
      <c r="H400" s="16"/>
      <c r="I400" s="2">
        <v>9.5</v>
      </c>
      <c r="J400" s="3">
        <v>0.94099999999999995</v>
      </c>
      <c r="K400" s="19">
        <f t="shared" si="136"/>
        <v>0.94350000000000001</v>
      </c>
      <c r="L400" s="16">
        <f t="shared" si="137"/>
        <v>4.5</v>
      </c>
      <c r="M400" s="19">
        <f t="shared" si="138"/>
        <v>4.2457500000000001</v>
      </c>
      <c r="N400" s="20"/>
      <c r="O400" s="20"/>
      <c r="P400" s="20"/>
      <c r="Q400" s="22"/>
      <c r="R400" s="21"/>
    </row>
    <row r="401" spans="2:18" x14ac:dyDescent="0.2">
      <c r="B401" s="2">
        <v>18</v>
      </c>
      <c r="C401" s="3">
        <v>0.92100000000000004</v>
      </c>
      <c r="D401" s="3" t="s">
        <v>22</v>
      </c>
      <c r="E401" s="19">
        <f t="shared" si="134"/>
        <v>0.77849999999999997</v>
      </c>
      <c r="F401" s="16">
        <f t="shared" si="133"/>
        <v>1</v>
      </c>
      <c r="G401" s="19">
        <f t="shared" si="135"/>
        <v>0.77849999999999997</v>
      </c>
      <c r="H401" s="1"/>
      <c r="I401" s="74">
        <f>I400+(J400-J401)*1.5</f>
        <v>12.4115</v>
      </c>
      <c r="J401" s="75">
        <v>-1</v>
      </c>
      <c r="K401" s="19">
        <f t="shared" si="136"/>
        <v>-2.9500000000000026E-2</v>
      </c>
      <c r="L401" s="16">
        <f t="shared" si="137"/>
        <v>2.9115000000000002</v>
      </c>
      <c r="M401" s="19">
        <f t="shared" si="138"/>
        <v>-8.5889250000000084E-2</v>
      </c>
      <c r="N401" s="24"/>
      <c r="O401" s="24"/>
      <c r="P401" s="24"/>
      <c r="Q401" s="22"/>
      <c r="R401" s="21"/>
    </row>
    <row r="402" spans="2:18" x14ac:dyDescent="0.2">
      <c r="B402" s="2">
        <v>23</v>
      </c>
      <c r="C402" s="3">
        <v>0.91300000000000003</v>
      </c>
      <c r="D402" s="3"/>
      <c r="E402" s="19">
        <f t="shared" si="134"/>
        <v>0.91700000000000004</v>
      </c>
      <c r="F402" s="16">
        <f t="shared" si="133"/>
        <v>5</v>
      </c>
      <c r="G402" s="19">
        <f t="shared" si="135"/>
        <v>4.585</v>
      </c>
      <c r="H402" s="1"/>
      <c r="I402" s="76">
        <f>I401+1.5</f>
        <v>13.9115</v>
      </c>
      <c r="J402" s="77">
        <f>J401</f>
        <v>-1</v>
      </c>
      <c r="K402" s="19">
        <f t="shared" si="136"/>
        <v>-1</v>
      </c>
      <c r="L402" s="16">
        <f t="shared" si="137"/>
        <v>1.5</v>
      </c>
      <c r="M402" s="19">
        <f t="shared" si="138"/>
        <v>-1.5</v>
      </c>
      <c r="N402" s="24"/>
      <c r="O402" s="24"/>
      <c r="P402" s="24"/>
      <c r="Q402" s="22"/>
      <c r="R402" s="21"/>
    </row>
    <row r="403" spans="2:18" x14ac:dyDescent="0.2">
      <c r="B403" s="2">
        <v>28</v>
      </c>
      <c r="C403" s="3">
        <v>0.89300000000000002</v>
      </c>
      <c r="D403" s="3"/>
      <c r="E403" s="19">
        <f t="shared" si="134"/>
        <v>0.90300000000000002</v>
      </c>
      <c r="F403" s="16">
        <f t="shared" si="133"/>
        <v>5</v>
      </c>
      <c r="G403" s="19">
        <f t="shared" si="135"/>
        <v>4.5150000000000006</v>
      </c>
      <c r="H403" s="1"/>
      <c r="I403" s="74">
        <f>I402+1.5</f>
        <v>15.4115</v>
      </c>
      <c r="J403" s="75">
        <f>J401</f>
        <v>-1</v>
      </c>
      <c r="K403" s="19">
        <f t="shared" si="136"/>
        <v>-1</v>
      </c>
      <c r="L403" s="16">
        <f t="shared" si="137"/>
        <v>1.5</v>
      </c>
      <c r="M403" s="19">
        <f t="shared" si="138"/>
        <v>-1.5</v>
      </c>
      <c r="N403" s="20"/>
      <c r="O403" s="20"/>
      <c r="P403" s="20"/>
      <c r="R403" s="21"/>
    </row>
    <row r="404" spans="2:18" x14ac:dyDescent="0.2">
      <c r="B404" s="2"/>
      <c r="C404" s="3"/>
      <c r="D404" s="3"/>
      <c r="E404" s="19"/>
      <c r="F404" s="16"/>
      <c r="G404" s="19"/>
      <c r="H404" s="1"/>
      <c r="I404" s="74">
        <f>I403+(J404-J403)*1.5</f>
        <v>18.261499999999998</v>
      </c>
      <c r="J404" s="78">
        <v>0.9</v>
      </c>
      <c r="K404" s="19">
        <f t="shared" si="136"/>
        <v>-4.9999999999999989E-2</v>
      </c>
      <c r="L404" s="16">
        <f t="shared" si="137"/>
        <v>2.8499999999999979</v>
      </c>
      <c r="M404" s="19">
        <f t="shared" si="138"/>
        <v>-0.14249999999999985</v>
      </c>
      <c r="N404" s="20"/>
      <c r="O404" s="20"/>
      <c r="P404" s="20"/>
      <c r="R404" s="21"/>
    </row>
    <row r="405" spans="2:18" x14ac:dyDescent="0.2">
      <c r="B405" s="2"/>
      <c r="C405" s="3"/>
      <c r="D405" s="3"/>
      <c r="E405" s="19"/>
      <c r="F405" s="16"/>
      <c r="G405" s="19"/>
      <c r="H405" s="1"/>
      <c r="I405" s="2">
        <v>23</v>
      </c>
      <c r="J405" s="3">
        <v>0.91300000000000003</v>
      </c>
      <c r="K405" s="19">
        <f t="shared" si="136"/>
        <v>0.90650000000000008</v>
      </c>
      <c r="L405" s="16">
        <f t="shared" si="137"/>
        <v>4.7385000000000019</v>
      </c>
      <c r="M405" s="19">
        <f t="shared" si="138"/>
        <v>4.2954502500000018</v>
      </c>
      <c r="N405" s="20"/>
      <c r="O405" s="20"/>
      <c r="P405" s="20"/>
      <c r="R405" s="21"/>
    </row>
    <row r="406" spans="2:18" x14ac:dyDescent="0.2">
      <c r="B406" s="17"/>
      <c r="C406" s="44"/>
      <c r="D406" s="44"/>
      <c r="E406" s="19"/>
      <c r="F406" s="16"/>
      <c r="G406" s="19"/>
      <c r="I406" s="2">
        <v>28</v>
      </c>
      <c r="J406" s="3">
        <v>0.89300000000000002</v>
      </c>
      <c r="K406" s="79">
        <f t="shared" ref="K406" si="139">AVERAGE(J405,J406)</f>
        <v>0.90300000000000002</v>
      </c>
      <c r="L406" s="80">
        <f t="shared" ref="L406" si="140">I406-I405</f>
        <v>5</v>
      </c>
      <c r="M406" s="79">
        <f t="shared" ref="M406" si="141">L406*K406</f>
        <v>4.5150000000000006</v>
      </c>
      <c r="N406" s="20"/>
      <c r="O406" s="20"/>
      <c r="P406" s="20"/>
      <c r="R406" s="21"/>
    </row>
    <row r="407" spans="2:18" x14ac:dyDescent="0.2">
      <c r="B407" s="17"/>
      <c r="C407" s="44"/>
      <c r="D407" s="44"/>
      <c r="E407" s="19"/>
      <c r="F407" s="16"/>
      <c r="G407" s="19"/>
      <c r="I407" s="2"/>
      <c r="J407" s="3"/>
      <c r="K407" s="19"/>
      <c r="L407" s="16"/>
      <c r="M407" s="19"/>
      <c r="O407" s="24"/>
      <c r="P407" s="24"/>
    </row>
    <row r="408" spans="2:18" x14ac:dyDescent="0.2">
      <c r="B408" s="17"/>
      <c r="C408" s="44"/>
      <c r="D408" s="44"/>
      <c r="E408" s="19"/>
      <c r="F408" s="16"/>
      <c r="G408" s="19"/>
      <c r="I408" s="17"/>
      <c r="J408" s="17"/>
      <c r="K408" s="19"/>
      <c r="L408" s="16"/>
      <c r="M408" s="19"/>
      <c r="O408" s="14"/>
      <c r="P408" s="14"/>
    </row>
    <row r="409" spans="2:18" x14ac:dyDescent="0.2">
      <c r="B409" s="17"/>
      <c r="C409" s="44"/>
      <c r="D409" s="44"/>
      <c r="E409" s="19"/>
      <c r="F409" s="16"/>
      <c r="G409" s="19"/>
      <c r="I409" s="17"/>
      <c r="J409" s="17"/>
      <c r="K409" s="19"/>
      <c r="L409" s="16"/>
      <c r="M409" s="19"/>
      <c r="O409" s="14"/>
      <c r="P409" s="14"/>
    </row>
    <row r="410" spans="2:18" x14ac:dyDescent="0.2">
      <c r="B410" s="17"/>
      <c r="C410" s="44"/>
      <c r="D410" s="44"/>
      <c r="E410" s="19"/>
      <c r="F410" s="16"/>
      <c r="G410" s="19"/>
      <c r="H410" s="19"/>
      <c r="I410" s="17"/>
      <c r="J410" s="17"/>
      <c r="K410" s="19"/>
      <c r="L410" s="16"/>
      <c r="M410" s="19"/>
      <c r="N410" s="14"/>
      <c r="O410" s="14"/>
      <c r="P410" s="14"/>
    </row>
    <row r="411" spans="2:18" x14ac:dyDescent="0.2">
      <c r="B411" s="17"/>
      <c r="C411" s="44"/>
      <c r="D411" s="44"/>
      <c r="E411" s="19"/>
      <c r="F411" s="16"/>
      <c r="G411" s="19"/>
      <c r="H411" s="19"/>
      <c r="I411" s="17"/>
      <c r="J411" s="17"/>
      <c r="K411" s="19"/>
      <c r="L411" s="16"/>
      <c r="M411" s="19"/>
      <c r="N411" s="14"/>
      <c r="O411" s="14"/>
      <c r="P411" s="14"/>
    </row>
    <row r="412" spans="2:18" x14ac:dyDescent="0.2">
      <c r="B412" s="17"/>
      <c r="C412" s="44"/>
      <c r="D412" s="44"/>
      <c r="E412" s="19"/>
      <c r="F412" s="16"/>
      <c r="G412" s="19"/>
      <c r="H412" s="19"/>
      <c r="I412" s="17"/>
      <c r="J412" s="17"/>
      <c r="K412" s="19"/>
      <c r="L412" s="16"/>
      <c r="M412" s="19"/>
      <c r="N412" s="14"/>
      <c r="O412" s="14"/>
      <c r="P412" s="14"/>
    </row>
    <row r="413" spans="2:18" ht="15" x14ac:dyDescent="0.2">
      <c r="B413" s="13"/>
      <c r="C413" s="30"/>
      <c r="D413" s="30"/>
      <c r="E413" s="13"/>
      <c r="F413" s="26">
        <f>SUM(F392:F412)</f>
        <v>28</v>
      </c>
      <c r="G413" s="26">
        <f>SUM(G392:G412)</f>
        <v>22.517500000000002</v>
      </c>
      <c r="H413" s="19"/>
      <c r="I413" s="19"/>
      <c r="J413" s="13"/>
      <c r="K413" s="13"/>
      <c r="L413" s="29">
        <f>SUM(L395:L412)</f>
        <v>28</v>
      </c>
      <c r="M413" s="29">
        <f>SUM(M395:M412)</f>
        <v>14.577811000000004</v>
      </c>
      <c r="N413" s="14"/>
      <c r="O413" s="14"/>
      <c r="P413" s="14"/>
    </row>
    <row r="414" spans="2:18" ht="15" x14ac:dyDescent="0.2">
      <c r="B414" s="13"/>
      <c r="C414" s="30"/>
      <c r="D414" s="30"/>
      <c r="E414" s="13"/>
      <c r="F414" s="16"/>
      <c r="G414" s="19"/>
      <c r="H414" s="159" t="s">
        <v>10</v>
      </c>
      <c r="I414" s="159"/>
      <c r="J414" s="16">
        <f>G413</f>
        <v>22.517500000000002</v>
      </c>
      <c r="K414" s="19" t="s">
        <v>11</v>
      </c>
      <c r="L414" s="16">
        <f>M413</f>
        <v>14.577811000000004</v>
      </c>
      <c r="M414" s="19">
        <f>J414-L414</f>
        <v>7.9396889999999978</v>
      </c>
      <c r="N414" s="24"/>
      <c r="O414" s="14"/>
      <c r="P414" s="14"/>
    </row>
    <row r="415" spans="2:18" ht="15" x14ac:dyDescent="0.2">
      <c r="B415" s="1" t="s">
        <v>7</v>
      </c>
      <c r="C415" s="1"/>
      <c r="D415" s="151">
        <v>1.5</v>
      </c>
      <c r="E415" s="151"/>
      <c r="J415" s="13"/>
      <c r="K415" s="13"/>
      <c r="L415" s="13"/>
      <c r="M415" s="13"/>
      <c r="N415" s="14"/>
      <c r="O415" s="14"/>
      <c r="P415" s="14"/>
    </row>
    <row r="416" spans="2:18" x14ac:dyDescent="0.2">
      <c r="B416" s="149" t="s">
        <v>8</v>
      </c>
      <c r="C416" s="149"/>
      <c r="D416" s="149"/>
      <c r="E416" s="149"/>
      <c r="F416" s="149"/>
      <c r="G416" s="149"/>
      <c r="H416" s="5" t="s">
        <v>5</v>
      </c>
      <c r="I416" s="149" t="s">
        <v>9</v>
      </c>
      <c r="J416" s="149"/>
      <c r="K416" s="149"/>
      <c r="L416" s="149"/>
      <c r="M416" s="149"/>
      <c r="N416" s="15"/>
      <c r="O416" s="15"/>
      <c r="P416" s="20">
        <f>I431-I429</f>
        <v>0</v>
      </c>
    </row>
    <row r="417" spans="2:18" x14ac:dyDescent="0.2">
      <c r="B417" s="2">
        <v>0</v>
      </c>
      <c r="C417" s="3">
        <v>0.83299999999999996</v>
      </c>
      <c r="D417" s="3"/>
      <c r="E417" s="16"/>
      <c r="F417" s="16"/>
      <c r="G417" s="16"/>
      <c r="H417" s="16"/>
      <c r="I417" s="17"/>
      <c r="J417" s="18"/>
      <c r="K417" s="19"/>
      <c r="L417" s="16"/>
      <c r="M417" s="19"/>
      <c r="N417" s="20"/>
      <c r="O417" s="20"/>
      <c r="P417" s="20"/>
      <c r="R417" s="21"/>
    </row>
    <row r="418" spans="2:18" x14ac:dyDescent="0.2">
      <c r="B418" s="2">
        <v>6</v>
      </c>
      <c r="C418" s="3">
        <v>0.84</v>
      </c>
      <c r="D418" s="3"/>
      <c r="E418" s="19">
        <f>(C417+C418)/2</f>
        <v>0.83650000000000002</v>
      </c>
      <c r="F418" s="16">
        <f t="shared" ref="F418:F430" si="142">B418-B417</f>
        <v>6</v>
      </c>
      <c r="G418" s="19">
        <f>E418*F418</f>
        <v>5.0190000000000001</v>
      </c>
      <c r="H418" s="16"/>
      <c r="I418" s="2">
        <v>0</v>
      </c>
      <c r="J418" s="3">
        <v>0.83299999999999996</v>
      </c>
      <c r="K418" s="19"/>
      <c r="L418" s="16"/>
      <c r="M418" s="19"/>
      <c r="N418" s="20"/>
      <c r="O418" s="20"/>
      <c r="P418" s="20"/>
      <c r="Q418" s="22"/>
      <c r="R418" s="21"/>
    </row>
    <row r="419" spans="2:18" x14ac:dyDescent="0.2">
      <c r="B419" s="2">
        <v>7</v>
      </c>
      <c r="C419" s="3">
        <v>2.0579999999999998</v>
      </c>
      <c r="D419" s="3"/>
      <c r="E419" s="19">
        <f t="shared" ref="E419:E430" si="143">(C418+C419)/2</f>
        <v>1.4489999999999998</v>
      </c>
      <c r="F419" s="16">
        <f t="shared" si="142"/>
        <v>1</v>
      </c>
      <c r="G419" s="19">
        <f t="shared" ref="G419:G430" si="144">E419*F419</f>
        <v>1.4489999999999998</v>
      </c>
      <c r="H419" s="16"/>
      <c r="I419" s="2">
        <v>6</v>
      </c>
      <c r="J419" s="3">
        <v>0.84</v>
      </c>
      <c r="K419" s="19">
        <f t="shared" ref="K419:K426" si="145">AVERAGE(J418,J419)</f>
        <v>0.83650000000000002</v>
      </c>
      <c r="L419" s="16">
        <f t="shared" ref="L419:L426" si="146">I419-I418</f>
        <v>6</v>
      </c>
      <c r="M419" s="19">
        <f t="shared" ref="M419:M426" si="147">L419*K419</f>
        <v>5.0190000000000001</v>
      </c>
      <c r="N419" s="20"/>
      <c r="O419" s="20"/>
      <c r="P419" s="20"/>
      <c r="Q419" s="22"/>
      <c r="R419" s="21"/>
    </row>
    <row r="420" spans="2:18" x14ac:dyDescent="0.2">
      <c r="B420" s="2">
        <v>10</v>
      </c>
      <c r="C420" s="3">
        <v>2.0529999999999999</v>
      </c>
      <c r="D420" s="3" t="s">
        <v>21</v>
      </c>
      <c r="E420" s="19">
        <f t="shared" si="143"/>
        <v>2.0554999999999999</v>
      </c>
      <c r="F420" s="16">
        <f t="shared" si="142"/>
        <v>3</v>
      </c>
      <c r="G420" s="19">
        <f t="shared" si="144"/>
        <v>6.1664999999999992</v>
      </c>
      <c r="H420" s="16"/>
      <c r="I420" s="2">
        <v>7</v>
      </c>
      <c r="J420" s="3">
        <v>2.0579999999999998</v>
      </c>
      <c r="K420" s="19">
        <f t="shared" si="145"/>
        <v>1.4489999999999998</v>
      </c>
      <c r="L420" s="16">
        <f t="shared" si="146"/>
        <v>1</v>
      </c>
      <c r="M420" s="19">
        <f t="shared" si="147"/>
        <v>1.4489999999999998</v>
      </c>
      <c r="N420" s="20"/>
      <c r="O420" s="20"/>
      <c r="P420" s="20"/>
      <c r="Q420" s="22"/>
      <c r="R420" s="21"/>
    </row>
    <row r="421" spans="2:18" x14ac:dyDescent="0.2">
      <c r="B421" s="2">
        <v>11</v>
      </c>
      <c r="C421" s="3">
        <v>1.0369999999999999</v>
      </c>
      <c r="D421" s="3"/>
      <c r="E421" s="19">
        <f t="shared" si="143"/>
        <v>1.5449999999999999</v>
      </c>
      <c r="F421" s="16">
        <f t="shared" si="142"/>
        <v>1</v>
      </c>
      <c r="G421" s="19">
        <f t="shared" si="144"/>
        <v>1.5449999999999999</v>
      </c>
      <c r="H421" s="16"/>
      <c r="I421" s="2">
        <v>9.5</v>
      </c>
      <c r="J421" s="3">
        <v>2.0529999999999999</v>
      </c>
      <c r="K421" s="19">
        <f t="shared" si="145"/>
        <v>2.0554999999999999</v>
      </c>
      <c r="L421" s="16">
        <f t="shared" si="146"/>
        <v>2.5</v>
      </c>
      <c r="M421" s="19">
        <f t="shared" si="147"/>
        <v>5.1387499999999999</v>
      </c>
      <c r="N421" s="20"/>
      <c r="O421" s="20"/>
      <c r="P421" s="20"/>
      <c r="Q421" s="22"/>
      <c r="R421" s="21"/>
    </row>
    <row r="422" spans="2:18" x14ac:dyDescent="0.2">
      <c r="B422" s="2">
        <v>12</v>
      </c>
      <c r="C422" s="3">
        <v>0.47299999999999998</v>
      </c>
      <c r="D422" s="3"/>
      <c r="E422" s="19">
        <f t="shared" si="143"/>
        <v>0.75499999999999989</v>
      </c>
      <c r="F422" s="16">
        <f t="shared" si="142"/>
        <v>1</v>
      </c>
      <c r="G422" s="19">
        <f t="shared" si="144"/>
        <v>0.75499999999999989</v>
      </c>
      <c r="H422" s="16"/>
      <c r="I422" s="74">
        <f>I421+(J421-J422)*1.5</f>
        <v>14.079499999999999</v>
      </c>
      <c r="J422" s="75">
        <v>-1</v>
      </c>
      <c r="K422" s="19">
        <f t="shared" si="145"/>
        <v>0.52649999999999997</v>
      </c>
      <c r="L422" s="16">
        <f t="shared" si="146"/>
        <v>4.5794999999999995</v>
      </c>
      <c r="M422" s="19">
        <f t="shared" si="147"/>
        <v>2.4111067499999996</v>
      </c>
      <c r="N422" s="20"/>
      <c r="O422" s="20"/>
      <c r="P422" s="20"/>
      <c r="Q422" s="22"/>
      <c r="R422" s="21"/>
    </row>
    <row r="423" spans="2:18" x14ac:dyDescent="0.2">
      <c r="B423" s="2">
        <v>13</v>
      </c>
      <c r="C423" s="3">
        <v>0.161</v>
      </c>
      <c r="D423" s="3"/>
      <c r="E423" s="19">
        <f t="shared" si="143"/>
        <v>0.317</v>
      </c>
      <c r="F423" s="16">
        <f t="shared" si="142"/>
        <v>1</v>
      </c>
      <c r="G423" s="19">
        <f t="shared" si="144"/>
        <v>0.317</v>
      </c>
      <c r="I423" s="76">
        <f>I422+1.5</f>
        <v>15.579499999999999</v>
      </c>
      <c r="J423" s="77">
        <f>J422</f>
        <v>-1</v>
      </c>
      <c r="K423" s="19">
        <f t="shared" si="145"/>
        <v>-1</v>
      </c>
      <c r="L423" s="16">
        <f t="shared" si="146"/>
        <v>1.5</v>
      </c>
      <c r="M423" s="19">
        <f t="shared" si="147"/>
        <v>-1.5</v>
      </c>
      <c r="N423" s="20"/>
      <c r="O423" s="20"/>
      <c r="P423" s="20"/>
      <c r="Q423" s="22"/>
      <c r="R423" s="21"/>
    </row>
    <row r="424" spans="2:18" x14ac:dyDescent="0.2">
      <c r="B424" s="2">
        <v>15</v>
      </c>
      <c r="C424" s="3">
        <v>5.8000000000000003E-2</v>
      </c>
      <c r="D424" s="3"/>
      <c r="E424" s="19">
        <f t="shared" si="143"/>
        <v>0.1095</v>
      </c>
      <c r="F424" s="16">
        <f t="shared" si="142"/>
        <v>2</v>
      </c>
      <c r="G424" s="19">
        <f t="shared" si="144"/>
        <v>0.219</v>
      </c>
      <c r="I424" s="74">
        <f>I423+1.5</f>
        <v>17.079499999999999</v>
      </c>
      <c r="J424" s="75">
        <f>J422</f>
        <v>-1</v>
      </c>
      <c r="K424" s="19">
        <f t="shared" si="145"/>
        <v>-1</v>
      </c>
      <c r="L424" s="16">
        <f t="shared" si="146"/>
        <v>1.5</v>
      </c>
      <c r="M424" s="19">
        <f t="shared" si="147"/>
        <v>-1.5</v>
      </c>
      <c r="N424" s="20"/>
      <c r="O424" s="20"/>
      <c r="P424" s="20"/>
      <c r="Q424" s="22"/>
      <c r="R424" s="21"/>
    </row>
    <row r="425" spans="2:18" x14ac:dyDescent="0.2">
      <c r="B425" s="2">
        <v>17</v>
      </c>
      <c r="C425" s="3">
        <v>0.16400000000000001</v>
      </c>
      <c r="D425" s="3"/>
      <c r="E425" s="19">
        <f t="shared" si="143"/>
        <v>0.111</v>
      </c>
      <c r="F425" s="16">
        <f t="shared" si="142"/>
        <v>2</v>
      </c>
      <c r="G425" s="19">
        <f t="shared" si="144"/>
        <v>0.222</v>
      </c>
      <c r="I425" s="74">
        <f>I424+(J425-J424)*1.5</f>
        <v>19.779499999999999</v>
      </c>
      <c r="J425" s="78">
        <v>0.8</v>
      </c>
      <c r="K425" s="19">
        <f t="shared" si="145"/>
        <v>-9.9999999999999978E-2</v>
      </c>
      <c r="L425" s="16">
        <f t="shared" si="146"/>
        <v>2.6999999999999993</v>
      </c>
      <c r="M425" s="19">
        <f t="shared" si="147"/>
        <v>-0.26999999999999985</v>
      </c>
      <c r="N425" s="24"/>
      <c r="O425" s="24"/>
      <c r="P425" s="24"/>
      <c r="Q425" s="22"/>
      <c r="R425" s="21"/>
    </row>
    <row r="426" spans="2:18" x14ac:dyDescent="0.2">
      <c r="B426" s="2">
        <v>18</v>
      </c>
      <c r="C426" s="3">
        <v>0.371</v>
      </c>
      <c r="D426" s="3"/>
      <c r="E426" s="19">
        <f t="shared" si="143"/>
        <v>0.26750000000000002</v>
      </c>
      <c r="F426" s="16">
        <f t="shared" si="142"/>
        <v>1</v>
      </c>
      <c r="G426" s="19">
        <f t="shared" si="144"/>
        <v>0.26750000000000002</v>
      </c>
      <c r="H426" s="16"/>
      <c r="I426" s="2">
        <v>25</v>
      </c>
      <c r="J426" s="3">
        <v>0.76200000000000001</v>
      </c>
      <c r="K426" s="19">
        <f t="shared" si="145"/>
        <v>0.78100000000000003</v>
      </c>
      <c r="L426" s="16">
        <f t="shared" si="146"/>
        <v>5.2205000000000013</v>
      </c>
      <c r="M426" s="19">
        <f t="shared" si="147"/>
        <v>4.0772105000000014</v>
      </c>
      <c r="N426" s="20"/>
      <c r="O426" s="20"/>
      <c r="P426" s="20"/>
      <c r="Q426" s="22"/>
      <c r="R426" s="21"/>
    </row>
    <row r="427" spans="2:18" x14ac:dyDescent="0.2">
      <c r="B427" s="2">
        <v>19</v>
      </c>
      <c r="C427" s="3">
        <v>0.45800000000000002</v>
      </c>
      <c r="D427" s="3"/>
      <c r="E427" s="19">
        <f t="shared" si="143"/>
        <v>0.41449999999999998</v>
      </c>
      <c r="F427" s="16">
        <f t="shared" si="142"/>
        <v>1</v>
      </c>
      <c r="G427" s="19">
        <f t="shared" si="144"/>
        <v>0.41449999999999998</v>
      </c>
      <c r="H427" s="16"/>
      <c r="I427" s="2">
        <v>30</v>
      </c>
      <c r="J427" s="3">
        <v>0.748</v>
      </c>
      <c r="K427" s="19">
        <f t="shared" ref="K427" si="148">AVERAGE(J426,J427)</f>
        <v>0.755</v>
      </c>
      <c r="L427" s="16">
        <f t="shared" ref="L427" si="149">I427-I426</f>
        <v>5</v>
      </c>
      <c r="M427" s="19">
        <f t="shared" ref="M427" si="150">L427*K427</f>
        <v>3.7749999999999999</v>
      </c>
      <c r="N427" s="24"/>
      <c r="O427" s="24"/>
      <c r="P427" s="24"/>
      <c r="Q427" s="22"/>
      <c r="R427" s="21"/>
    </row>
    <row r="428" spans="2:18" x14ac:dyDescent="0.2">
      <c r="B428" s="2">
        <v>20</v>
      </c>
      <c r="C428" s="3">
        <v>0.77400000000000002</v>
      </c>
      <c r="D428" s="3" t="s">
        <v>22</v>
      </c>
      <c r="E428" s="19">
        <f t="shared" si="143"/>
        <v>0.61599999999999999</v>
      </c>
      <c r="F428" s="16">
        <f t="shared" si="142"/>
        <v>1</v>
      </c>
      <c r="G428" s="19">
        <f t="shared" si="144"/>
        <v>0.61599999999999999</v>
      </c>
      <c r="H428" s="16"/>
      <c r="I428" s="16"/>
      <c r="J428" s="16"/>
      <c r="K428" s="19"/>
      <c r="L428" s="16"/>
      <c r="M428" s="19"/>
      <c r="N428" s="24"/>
      <c r="O428" s="24"/>
      <c r="P428" s="24"/>
      <c r="Q428" s="22"/>
      <c r="R428" s="21"/>
    </row>
    <row r="429" spans="2:18" x14ac:dyDescent="0.2">
      <c r="B429" s="2">
        <v>25</v>
      </c>
      <c r="C429" s="3">
        <v>0.76200000000000001</v>
      </c>
      <c r="D429" s="3"/>
      <c r="E429" s="19">
        <f t="shared" si="143"/>
        <v>0.76800000000000002</v>
      </c>
      <c r="F429" s="16">
        <f t="shared" si="142"/>
        <v>5</v>
      </c>
      <c r="G429" s="19">
        <f t="shared" si="144"/>
        <v>3.84</v>
      </c>
      <c r="H429" s="16"/>
      <c r="I429" s="33"/>
      <c r="J429" s="21"/>
      <c r="K429" s="19"/>
      <c r="L429" s="16"/>
      <c r="M429" s="19"/>
      <c r="N429" s="20"/>
      <c r="O429" s="20"/>
      <c r="P429" s="20"/>
      <c r="R429" s="21"/>
    </row>
    <row r="430" spans="2:18" x14ac:dyDescent="0.2">
      <c r="B430" s="2">
        <v>30</v>
      </c>
      <c r="C430" s="3">
        <v>0.748</v>
      </c>
      <c r="D430" s="3"/>
      <c r="E430" s="19">
        <f t="shared" si="143"/>
        <v>0.755</v>
      </c>
      <c r="F430" s="16">
        <f t="shared" si="142"/>
        <v>5</v>
      </c>
      <c r="G430" s="19">
        <f t="shared" si="144"/>
        <v>3.7749999999999999</v>
      </c>
      <c r="H430" s="1"/>
      <c r="I430" s="33"/>
      <c r="J430" s="21"/>
      <c r="K430" s="19"/>
      <c r="L430" s="16"/>
      <c r="M430" s="19"/>
      <c r="N430" s="20"/>
      <c r="O430" s="20"/>
      <c r="P430" s="20"/>
      <c r="R430" s="21"/>
    </row>
    <row r="431" spans="2:18" x14ac:dyDescent="0.2">
      <c r="B431" s="2"/>
      <c r="C431" s="3"/>
      <c r="D431" s="3"/>
      <c r="E431" s="19"/>
      <c r="F431" s="16"/>
      <c r="G431" s="19"/>
      <c r="H431" s="1"/>
      <c r="I431" s="34"/>
      <c r="J431" s="16"/>
      <c r="K431" s="19"/>
      <c r="L431" s="16"/>
      <c r="M431" s="19"/>
      <c r="N431" s="20"/>
      <c r="O431" s="20"/>
      <c r="P431" s="20"/>
      <c r="R431" s="21"/>
    </row>
    <row r="432" spans="2:18" x14ac:dyDescent="0.2">
      <c r="B432" s="17"/>
      <c r="C432" s="44"/>
      <c r="D432" s="44"/>
      <c r="E432" s="19"/>
      <c r="F432" s="16"/>
      <c r="G432" s="19"/>
      <c r="H432" s="1"/>
      <c r="I432" s="16"/>
      <c r="J432" s="16"/>
      <c r="K432" s="19"/>
      <c r="L432" s="16"/>
      <c r="M432" s="19"/>
      <c r="N432" s="20"/>
      <c r="O432" s="20"/>
      <c r="P432" s="20"/>
      <c r="R432" s="21"/>
    </row>
    <row r="433" spans="2:18" x14ac:dyDescent="0.2">
      <c r="B433" s="17"/>
      <c r="C433" s="44"/>
      <c r="D433" s="44"/>
      <c r="E433" s="19"/>
      <c r="F433" s="16"/>
      <c r="G433" s="19"/>
      <c r="H433" s="1"/>
      <c r="I433" s="2"/>
      <c r="J433" s="28"/>
      <c r="K433" s="19"/>
      <c r="L433" s="16"/>
      <c r="M433" s="19"/>
      <c r="O433" s="24"/>
      <c r="P433" s="24"/>
    </row>
    <row r="434" spans="2:18" x14ac:dyDescent="0.2">
      <c r="B434" s="17"/>
      <c r="C434" s="44"/>
      <c r="D434" s="44"/>
      <c r="E434" s="19"/>
      <c r="F434" s="16"/>
      <c r="G434" s="19"/>
      <c r="H434" s="1"/>
      <c r="I434" s="17"/>
      <c r="J434" s="17"/>
      <c r="K434" s="19"/>
      <c r="L434" s="16"/>
      <c r="M434" s="19"/>
      <c r="O434" s="14"/>
      <c r="P434" s="14"/>
    </row>
    <row r="435" spans="2:18" x14ac:dyDescent="0.2">
      <c r="B435" s="17"/>
      <c r="C435" s="44"/>
      <c r="D435" s="44"/>
      <c r="E435" s="19"/>
      <c r="F435" s="16"/>
      <c r="G435" s="19"/>
      <c r="I435" s="17"/>
      <c r="J435" s="17"/>
      <c r="K435" s="19"/>
      <c r="L435" s="16"/>
      <c r="M435" s="19"/>
      <c r="O435" s="14"/>
      <c r="P435" s="14"/>
    </row>
    <row r="436" spans="2:18" x14ac:dyDescent="0.2">
      <c r="B436" s="17"/>
      <c r="C436" s="44"/>
      <c r="D436" s="44"/>
      <c r="E436" s="19"/>
      <c r="F436" s="16"/>
      <c r="G436" s="19"/>
      <c r="I436" s="17"/>
      <c r="J436" s="17"/>
      <c r="K436" s="19"/>
      <c r="L436" s="16"/>
      <c r="M436" s="19"/>
      <c r="N436" s="14"/>
      <c r="O436" s="14"/>
      <c r="P436" s="14"/>
    </row>
    <row r="437" spans="2:18" x14ac:dyDescent="0.2">
      <c r="B437" s="17"/>
      <c r="C437" s="44"/>
      <c r="D437" s="44"/>
      <c r="E437" s="19"/>
      <c r="F437" s="16"/>
      <c r="G437" s="19"/>
      <c r="I437" s="17"/>
      <c r="J437" s="17"/>
      <c r="K437" s="19"/>
      <c r="L437" s="16"/>
      <c r="M437" s="19"/>
      <c r="N437" s="14"/>
      <c r="O437" s="14"/>
      <c r="P437" s="14"/>
    </row>
    <row r="438" spans="2:18" x14ac:dyDescent="0.2">
      <c r="B438" s="17"/>
      <c r="C438" s="44"/>
      <c r="D438" s="44"/>
      <c r="E438" s="19"/>
      <c r="F438" s="16"/>
      <c r="G438" s="19"/>
      <c r="I438" s="17"/>
      <c r="J438" s="17"/>
      <c r="K438" s="19"/>
      <c r="L438" s="16"/>
      <c r="M438" s="19"/>
      <c r="N438" s="14"/>
      <c r="O438" s="14"/>
      <c r="P438" s="14"/>
    </row>
    <row r="439" spans="2:18" x14ac:dyDescent="0.2">
      <c r="B439" s="17"/>
      <c r="C439" s="44"/>
      <c r="D439" s="44"/>
      <c r="E439" s="19"/>
      <c r="F439" s="16"/>
      <c r="G439" s="19"/>
      <c r="H439" s="19"/>
      <c r="I439" s="17"/>
      <c r="J439" s="17"/>
      <c r="K439" s="19"/>
      <c r="L439" s="16"/>
      <c r="M439" s="19"/>
      <c r="N439" s="14"/>
      <c r="O439" s="14"/>
      <c r="P439" s="14"/>
    </row>
    <row r="440" spans="2:18" x14ac:dyDescent="0.2">
      <c r="B440" s="17"/>
      <c r="C440" s="44"/>
      <c r="D440" s="44"/>
      <c r="E440" s="19"/>
      <c r="F440" s="16"/>
      <c r="G440" s="19"/>
      <c r="H440" s="19"/>
      <c r="I440" s="17"/>
      <c r="J440" s="17"/>
      <c r="K440" s="19"/>
      <c r="L440" s="16"/>
      <c r="M440" s="19"/>
      <c r="N440" s="24"/>
      <c r="O440" s="14"/>
      <c r="P440" s="14"/>
    </row>
    <row r="441" spans="2:18" x14ac:dyDescent="0.2">
      <c r="B441" s="17"/>
      <c r="C441" s="44"/>
      <c r="D441" s="44"/>
      <c r="E441" s="19"/>
      <c r="F441" s="16">
        <f>SUM(F418:F440)</f>
        <v>30</v>
      </c>
      <c r="G441" s="19">
        <f>SUM(G418:G440)</f>
        <v>24.605499999999996</v>
      </c>
      <c r="H441" s="19"/>
      <c r="I441" s="17"/>
      <c r="J441" s="17"/>
      <c r="K441" s="19"/>
      <c r="L441" s="16">
        <f>SUM(L419:L440)</f>
        <v>30</v>
      </c>
      <c r="M441" s="19">
        <f>SUM(M419:M440)</f>
        <v>18.600067250000002</v>
      </c>
      <c r="N441" s="20"/>
      <c r="O441" s="20"/>
      <c r="P441" s="20"/>
      <c r="R441" s="21"/>
    </row>
    <row r="442" spans="2:18" ht="15" x14ac:dyDescent="0.2">
      <c r="B442" s="17"/>
      <c r="C442" s="44"/>
      <c r="D442" s="44"/>
      <c r="E442" s="19"/>
      <c r="F442" s="16"/>
      <c r="G442" s="19"/>
      <c r="H442" s="19"/>
      <c r="I442" s="19"/>
      <c r="J442" s="13"/>
      <c r="K442" s="13"/>
      <c r="L442" s="29"/>
      <c r="M442" s="29"/>
      <c r="N442" s="20"/>
      <c r="O442" s="20"/>
      <c r="P442" s="20"/>
      <c r="R442" s="21"/>
    </row>
    <row r="443" spans="2:18" x14ac:dyDescent="0.2">
      <c r="B443" s="17"/>
      <c r="C443" s="44"/>
      <c r="D443" s="44"/>
      <c r="E443" s="19"/>
      <c r="F443" s="16"/>
      <c r="G443" s="19"/>
      <c r="H443" s="16" t="s">
        <v>10</v>
      </c>
      <c r="I443" s="16"/>
      <c r="J443" s="16">
        <f>G441</f>
        <v>24.605499999999996</v>
      </c>
      <c r="K443" s="19" t="s">
        <v>11</v>
      </c>
      <c r="L443" s="16">
        <f>M441</f>
        <v>18.600067250000002</v>
      </c>
      <c r="M443" s="19">
        <f>J443-L443</f>
        <v>6.0054327499999935</v>
      </c>
      <c r="N443" s="20"/>
      <c r="O443" s="20"/>
      <c r="P443" s="20"/>
      <c r="R443" s="21"/>
    </row>
    <row r="444" spans="2:18" ht="15" x14ac:dyDescent="0.2">
      <c r="B444" s="1" t="s">
        <v>7</v>
      </c>
      <c r="C444" s="1"/>
      <c r="D444" s="151">
        <v>1.6</v>
      </c>
      <c r="E444" s="151"/>
      <c r="J444" s="13"/>
      <c r="K444" s="13"/>
      <c r="L444" s="13"/>
      <c r="M444" s="13"/>
      <c r="N444" s="14"/>
      <c r="O444" s="14"/>
      <c r="P444" s="14"/>
    </row>
    <row r="445" spans="2:18" x14ac:dyDescent="0.2">
      <c r="B445" s="149" t="s">
        <v>8</v>
      </c>
      <c r="C445" s="149"/>
      <c r="D445" s="149"/>
      <c r="E445" s="149"/>
      <c r="F445" s="149"/>
      <c r="G445" s="149"/>
      <c r="H445" s="5" t="s">
        <v>5</v>
      </c>
      <c r="I445" s="149" t="s">
        <v>9</v>
      </c>
      <c r="J445" s="149"/>
      <c r="K445" s="149"/>
      <c r="L445" s="149"/>
      <c r="M445" s="149"/>
      <c r="N445" s="15"/>
      <c r="O445" s="15"/>
      <c r="P445" s="20">
        <f>I460-I458</f>
        <v>1.420499999999997</v>
      </c>
    </row>
    <row r="446" spans="2:18" x14ac:dyDescent="0.2">
      <c r="B446" s="2">
        <v>0</v>
      </c>
      <c r="C446" s="3">
        <v>0.96199999999999997</v>
      </c>
      <c r="D446" s="3"/>
      <c r="E446" s="16"/>
      <c r="F446" s="16"/>
      <c r="G446" s="16"/>
      <c r="H446" s="16"/>
      <c r="I446" s="17"/>
      <c r="J446" s="18"/>
      <c r="K446" s="19"/>
      <c r="L446" s="16"/>
      <c r="M446" s="19"/>
      <c r="N446" s="20"/>
      <c r="O446" s="20"/>
      <c r="P446" s="20"/>
      <c r="R446" s="21"/>
    </row>
    <row r="447" spans="2:18" x14ac:dyDescent="0.2">
      <c r="B447" s="2">
        <v>6</v>
      </c>
      <c r="C447" s="3">
        <v>0.94899999999999995</v>
      </c>
      <c r="D447" s="3"/>
      <c r="E447" s="19">
        <f>(C446+C447)/2</f>
        <v>0.95550000000000002</v>
      </c>
      <c r="F447" s="16">
        <f t="shared" ref="F447:F460" si="151">B447-B446</f>
        <v>6</v>
      </c>
      <c r="G447" s="19">
        <f>E447*F447</f>
        <v>5.7330000000000005</v>
      </c>
      <c r="H447" s="16"/>
      <c r="I447" s="21"/>
      <c r="J447" s="21"/>
      <c r="K447" s="19"/>
      <c r="L447" s="16"/>
      <c r="M447" s="19"/>
      <c r="N447" s="20"/>
      <c r="O447" s="20"/>
      <c r="P447" s="20"/>
      <c r="Q447" s="22"/>
      <c r="R447" s="21"/>
    </row>
    <row r="448" spans="2:18" x14ac:dyDescent="0.2">
      <c r="B448" s="2">
        <v>7</v>
      </c>
      <c r="C448" s="3">
        <v>2.4689999999999999</v>
      </c>
      <c r="D448" s="3"/>
      <c r="E448" s="19">
        <f t="shared" ref="E448:E460" si="152">(C447+C448)/2</f>
        <v>1.7089999999999999</v>
      </c>
      <c r="F448" s="16">
        <f t="shared" si="151"/>
        <v>1</v>
      </c>
      <c r="G448" s="19">
        <f t="shared" ref="G448:G460" si="153">E448*F448</f>
        <v>1.7089999999999999</v>
      </c>
      <c r="H448" s="16"/>
      <c r="I448" s="21"/>
      <c r="J448" s="21"/>
      <c r="K448" s="19"/>
      <c r="L448" s="16"/>
      <c r="M448" s="19"/>
      <c r="N448" s="20"/>
      <c r="O448" s="20"/>
      <c r="P448" s="20"/>
      <c r="Q448" s="22"/>
      <c r="R448" s="21"/>
    </row>
    <row r="449" spans="2:18" x14ac:dyDescent="0.2">
      <c r="B449" s="2">
        <v>10</v>
      </c>
      <c r="C449" s="3">
        <v>2.4529999999999998</v>
      </c>
      <c r="D449" s="3" t="s">
        <v>21</v>
      </c>
      <c r="E449" s="19">
        <f t="shared" si="152"/>
        <v>2.4609999999999999</v>
      </c>
      <c r="F449" s="16">
        <f t="shared" si="151"/>
        <v>3</v>
      </c>
      <c r="G449" s="19">
        <f t="shared" si="153"/>
        <v>7.3829999999999991</v>
      </c>
      <c r="H449" s="16"/>
      <c r="I449" s="21"/>
      <c r="J449" s="21"/>
      <c r="K449" s="19"/>
      <c r="L449" s="16"/>
      <c r="M449" s="19"/>
      <c r="N449" s="20"/>
      <c r="O449" s="20"/>
      <c r="P449" s="20"/>
      <c r="Q449" s="22"/>
      <c r="R449" s="21"/>
    </row>
    <row r="450" spans="2:18" x14ac:dyDescent="0.2">
      <c r="B450" s="2">
        <v>11</v>
      </c>
      <c r="C450" s="3">
        <v>1.56</v>
      </c>
      <c r="D450" s="3"/>
      <c r="E450" s="19">
        <f t="shared" si="152"/>
        <v>2.0065</v>
      </c>
      <c r="F450" s="16">
        <f t="shared" si="151"/>
        <v>1</v>
      </c>
      <c r="G450" s="19">
        <f t="shared" si="153"/>
        <v>2.0065</v>
      </c>
      <c r="H450" s="16"/>
      <c r="I450" s="21"/>
      <c r="J450" s="21"/>
      <c r="K450" s="19"/>
      <c r="L450" s="16"/>
      <c r="M450" s="19"/>
      <c r="N450" s="20"/>
      <c r="O450" s="20"/>
      <c r="P450" s="20"/>
      <c r="Q450" s="22"/>
      <c r="R450" s="21"/>
    </row>
    <row r="451" spans="2:18" x14ac:dyDescent="0.2">
      <c r="B451" s="2">
        <v>12</v>
      </c>
      <c r="C451" s="3">
        <v>0.76100000000000001</v>
      </c>
      <c r="D451" s="3"/>
      <c r="E451" s="19">
        <f t="shared" si="152"/>
        <v>1.1605000000000001</v>
      </c>
      <c r="F451" s="16">
        <f t="shared" si="151"/>
        <v>1</v>
      </c>
      <c r="G451" s="19">
        <f t="shared" si="153"/>
        <v>1.1605000000000001</v>
      </c>
      <c r="H451" s="16"/>
      <c r="I451" s="2">
        <v>0</v>
      </c>
      <c r="J451" s="3">
        <v>0.96199999999999997</v>
      </c>
      <c r="K451" s="19"/>
      <c r="L451" s="16"/>
      <c r="M451" s="19"/>
      <c r="N451" s="20"/>
      <c r="O451" s="20"/>
      <c r="P451" s="20"/>
      <c r="Q451" s="22"/>
      <c r="R451" s="21"/>
    </row>
    <row r="452" spans="2:18" x14ac:dyDescent="0.2">
      <c r="B452" s="2">
        <v>13</v>
      </c>
      <c r="C452" s="3">
        <v>0.36699999999999999</v>
      </c>
      <c r="D452" s="3"/>
      <c r="E452" s="19">
        <f t="shared" si="152"/>
        <v>0.56400000000000006</v>
      </c>
      <c r="F452" s="16">
        <f t="shared" si="151"/>
        <v>1</v>
      </c>
      <c r="G452" s="19">
        <f t="shared" si="153"/>
        <v>0.56400000000000006</v>
      </c>
      <c r="I452" s="2">
        <v>6</v>
      </c>
      <c r="J452" s="3">
        <v>0.94899999999999995</v>
      </c>
      <c r="K452" s="19">
        <f t="shared" ref="K452:K460" si="154">AVERAGE(J451,J452)</f>
        <v>0.95550000000000002</v>
      </c>
      <c r="L452" s="16">
        <f t="shared" ref="L452:L460" si="155">I452-I451</f>
        <v>6</v>
      </c>
      <c r="M452" s="19">
        <f t="shared" ref="M452:M460" si="156">L452*K452</f>
        <v>5.7330000000000005</v>
      </c>
      <c r="N452" s="20"/>
      <c r="O452" s="20"/>
      <c r="P452" s="20"/>
      <c r="Q452" s="22"/>
      <c r="R452" s="21"/>
    </row>
    <row r="453" spans="2:18" x14ac:dyDescent="0.2">
      <c r="B453" s="2">
        <v>15</v>
      </c>
      <c r="C453" s="3">
        <v>0.26400000000000001</v>
      </c>
      <c r="D453" s="3"/>
      <c r="E453" s="19">
        <f t="shared" si="152"/>
        <v>0.3155</v>
      </c>
      <c r="F453" s="16">
        <f t="shared" si="151"/>
        <v>2</v>
      </c>
      <c r="G453" s="19">
        <f t="shared" si="153"/>
        <v>0.63100000000000001</v>
      </c>
      <c r="I453" s="2">
        <v>7</v>
      </c>
      <c r="J453" s="3">
        <v>2.4689999999999999</v>
      </c>
      <c r="K453" s="19">
        <f t="shared" si="154"/>
        <v>1.7089999999999999</v>
      </c>
      <c r="L453" s="16">
        <f t="shared" si="155"/>
        <v>1</v>
      </c>
      <c r="M453" s="19">
        <f t="shared" si="156"/>
        <v>1.7089999999999999</v>
      </c>
      <c r="N453" s="20"/>
      <c r="O453" s="20"/>
      <c r="P453" s="20"/>
      <c r="Q453" s="22"/>
      <c r="R453" s="21"/>
    </row>
    <row r="454" spans="2:18" x14ac:dyDescent="0.2">
      <c r="B454" s="2">
        <v>17</v>
      </c>
      <c r="C454" s="3">
        <v>0.37</v>
      </c>
      <c r="D454" s="3"/>
      <c r="E454" s="19">
        <f t="shared" si="152"/>
        <v>0.317</v>
      </c>
      <c r="F454" s="16">
        <f t="shared" si="151"/>
        <v>2</v>
      </c>
      <c r="G454" s="19">
        <f t="shared" si="153"/>
        <v>0.63400000000000001</v>
      </c>
      <c r="I454" s="2">
        <v>8.5</v>
      </c>
      <c r="J454" s="3">
        <v>2.4529999999999998</v>
      </c>
      <c r="K454" s="19">
        <f t="shared" si="154"/>
        <v>2.4609999999999999</v>
      </c>
      <c r="L454" s="16">
        <f t="shared" si="155"/>
        <v>1.5</v>
      </c>
      <c r="M454" s="19">
        <f t="shared" si="156"/>
        <v>3.6914999999999996</v>
      </c>
      <c r="N454" s="24"/>
      <c r="O454" s="24"/>
      <c r="P454" s="24"/>
      <c r="Q454" s="22"/>
      <c r="R454" s="21"/>
    </row>
    <row r="455" spans="2:18" x14ac:dyDescent="0.2">
      <c r="B455" s="2">
        <v>18</v>
      </c>
      <c r="C455" s="3">
        <v>0.76700000000000002</v>
      </c>
      <c r="D455" s="3"/>
      <c r="E455" s="19">
        <f t="shared" si="152"/>
        <v>0.56850000000000001</v>
      </c>
      <c r="F455" s="16">
        <f t="shared" si="151"/>
        <v>1</v>
      </c>
      <c r="G455" s="19">
        <f t="shared" si="153"/>
        <v>0.56850000000000001</v>
      </c>
      <c r="H455" s="16"/>
      <c r="I455" s="74">
        <f>I454+(J454-J455)*1.5</f>
        <v>13.679500000000001</v>
      </c>
      <c r="J455" s="75">
        <v>-1</v>
      </c>
      <c r="K455" s="19">
        <f t="shared" si="154"/>
        <v>0.72649999999999992</v>
      </c>
      <c r="L455" s="16">
        <f t="shared" si="155"/>
        <v>5.1795000000000009</v>
      </c>
      <c r="M455" s="19">
        <f t="shared" si="156"/>
        <v>3.7629067500000004</v>
      </c>
      <c r="N455" s="20"/>
      <c r="O455" s="20"/>
      <c r="P455" s="20"/>
      <c r="Q455" s="22"/>
      <c r="R455" s="21"/>
    </row>
    <row r="456" spans="2:18" x14ac:dyDescent="0.2">
      <c r="B456" s="2">
        <v>19</v>
      </c>
      <c r="C456" s="66">
        <v>1.4379999999999999</v>
      </c>
      <c r="D456" s="3" t="s">
        <v>22</v>
      </c>
      <c r="E456" s="19">
        <f t="shared" si="152"/>
        <v>1.1025</v>
      </c>
      <c r="F456" s="16">
        <f t="shared" si="151"/>
        <v>1</v>
      </c>
      <c r="G456" s="19">
        <f t="shared" si="153"/>
        <v>1.1025</v>
      </c>
      <c r="H456" s="16"/>
      <c r="I456" s="76">
        <f>I455+1.5</f>
        <v>15.179500000000001</v>
      </c>
      <c r="J456" s="77">
        <f>J455</f>
        <v>-1</v>
      </c>
      <c r="K456" s="19">
        <f t="shared" si="154"/>
        <v>-1</v>
      </c>
      <c r="L456" s="16">
        <f t="shared" si="155"/>
        <v>1.5</v>
      </c>
      <c r="M456" s="19">
        <f t="shared" si="156"/>
        <v>-1.5</v>
      </c>
      <c r="N456" s="24"/>
      <c r="O456" s="24"/>
      <c r="P456" s="24"/>
      <c r="Q456" s="22"/>
      <c r="R456" s="21"/>
    </row>
    <row r="457" spans="2:18" x14ac:dyDescent="0.2">
      <c r="B457" s="2">
        <v>20</v>
      </c>
      <c r="C457" s="66">
        <v>2.1579999999999999</v>
      </c>
      <c r="D457" s="3"/>
      <c r="E457" s="19">
        <f t="shared" si="152"/>
        <v>1.798</v>
      </c>
      <c r="F457" s="16">
        <f t="shared" si="151"/>
        <v>1</v>
      </c>
      <c r="G457" s="19">
        <f t="shared" si="153"/>
        <v>1.798</v>
      </c>
      <c r="H457" s="16"/>
      <c r="I457" s="74">
        <f>I456+1.5</f>
        <v>16.679500000000001</v>
      </c>
      <c r="J457" s="75">
        <f>J455</f>
        <v>-1</v>
      </c>
      <c r="K457" s="19">
        <f t="shared" si="154"/>
        <v>-1</v>
      </c>
      <c r="L457" s="16">
        <f t="shared" si="155"/>
        <v>1.5</v>
      </c>
      <c r="M457" s="19">
        <f t="shared" si="156"/>
        <v>-1.5</v>
      </c>
      <c r="N457" s="24"/>
      <c r="O457" s="24"/>
      <c r="P457" s="24"/>
      <c r="Q457" s="22"/>
      <c r="R457" s="21"/>
    </row>
    <row r="458" spans="2:18" x14ac:dyDescent="0.2">
      <c r="B458" s="2">
        <v>21</v>
      </c>
      <c r="C458" s="66">
        <v>1.153</v>
      </c>
      <c r="D458" s="3"/>
      <c r="E458" s="19">
        <f t="shared" si="152"/>
        <v>1.6555</v>
      </c>
      <c r="F458" s="16">
        <f t="shared" si="151"/>
        <v>1</v>
      </c>
      <c r="G458" s="19">
        <f t="shared" si="153"/>
        <v>1.6555</v>
      </c>
      <c r="H458" s="16"/>
      <c r="I458" s="74">
        <f>I457+(J458-J457)*1.5</f>
        <v>20.579500000000003</v>
      </c>
      <c r="J458" s="78">
        <v>1.6</v>
      </c>
      <c r="K458" s="19">
        <f t="shared" si="154"/>
        <v>0.30000000000000004</v>
      </c>
      <c r="L458" s="16">
        <f t="shared" si="155"/>
        <v>3.9000000000000021</v>
      </c>
      <c r="M458" s="19">
        <f t="shared" si="156"/>
        <v>1.1700000000000008</v>
      </c>
      <c r="N458" s="20"/>
      <c r="O458" s="20"/>
      <c r="P458" s="20"/>
      <c r="R458" s="21"/>
    </row>
    <row r="459" spans="2:18" x14ac:dyDescent="0.2">
      <c r="B459" s="2">
        <v>22</v>
      </c>
      <c r="C459" s="66">
        <v>1.4530000000000001</v>
      </c>
      <c r="D459" s="3"/>
      <c r="E459" s="19">
        <f t="shared" si="152"/>
        <v>1.3029999999999999</v>
      </c>
      <c r="F459" s="16">
        <f t="shared" si="151"/>
        <v>1</v>
      </c>
      <c r="G459" s="19">
        <f t="shared" si="153"/>
        <v>1.3029999999999999</v>
      </c>
      <c r="H459" s="1"/>
      <c r="I459" s="2">
        <v>21</v>
      </c>
      <c r="J459" s="79">
        <v>1.153</v>
      </c>
      <c r="K459" s="19">
        <f t="shared" si="154"/>
        <v>1.3765000000000001</v>
      </c>
      <c r="L459" s="16">
        <f t="shared" si="155"/>
        <v>0.42049999999999699</v>
      </c>
      <c r="M459" s="19">
        <f t="shared" si="156"/>
        <v>0.57881824999999587</v>
      </c>
      <c r="N459" s="20"/>
      <c r="O459" s="20"/>
      <c r="P459" s="20"/>
      <c r="R459" s="21"/>
    </row>
    <row r="460" spans="2:18" x14ac:dyDescent="0.2">
      <c r="B460" s="2">
        <v>24</v>
      </c>
      <c r="C460" s="66">
        <v>0.66800000000000004</v>
      </c>
      <c r="D460" s="3"/>
      <c r="E460" s="19">
        <f t="shared" si="152"/>
        <v>1.0605</v>
      </c>
      <c r="F460" s="16">
        <f t="shared" si="151"/>
        <v>2</v>
      </c>
      <c r="G460" s="19">
        <f t="shared" si="153"/>
        <v>2.121</v>
      </c>
      <c r="H460" s="1"/>
      <c r="I460" s="2">
        <v>22</v>
      </c>
      <c r="J460" s="79">
        <v>1.4530000000000001</v>
      </c>
      <c r="K460" s="19">
        <f t="shared" si="154"/>
        <v>1.3029999999999999</v>
      </c>
      <c r="L460" s="16">
        <f t="shared" si="155"/>
        <v>1</v>
      </c>
      <c r="M460" s="19">
        <f t="shared" si="156"/>
        <v>1.3029999999999999</v>
      </c>
      <c r="N460" s="20"/>
      <c r="O460" s="20"/>
      <c r="P460" s="20"/>
      <c r="R460" s="21"/>
    </row>
    <row r="461" spans="2:18" x14ac:dyDescent="0.2">
      <c r="B461" s="17"/>
      <c r="C461" s="44"/>
      <c r="D461" s="44"/>
      <c r="E461" s="19"/>
      <c r="F461" s="16"/>
      <c r="G461" s="19"/>
      <c r="H461" s="1"/>
      <c r="I461" s="2">
        <v>24</v>
      </c>
      <c r="J461" s="79">
        <v>0.66800000000000004</v>
      </c>
      <c r="K461" s="79">
        <f t="shared" ref="K461" si="157">AVERAGE(J460,J461)</f>
        <v>1.0605</v>
      </c>
      <c r="L461" s="80">
        <f t="shared" ref="L461" si="158">I461-I460</f>
        <v>2</v>
      </c>
      <c r="M461" s="79">
        <f t="shared" ref="M461" si="159">L461*K461</f>
        <v>2.121</v>
      </c>
      <c r="N461" s="20"/>
      <c r="O461" s="20"/>
      <c r="P461" s="20"/>
      <c r="R461" s="21"/>
    </row>
    <row r="462" spans="2:18" x14ac:dyDescent="0.2">
      <c r="B462" s="17"/>
      <c r="C462" s="44"/>
      <c r="D462" s="44"/>
      <c r="E462" s="19"/>
      <c r="F462" s="16"/>
      <c r="G462" s="19"/>
      <c r="H462" s="1"/>
      <c r="I462" s="2"/>
      <c r="J462" s="28"/>
      <c r="K462" s="19"/>
      <c r="L462" s="16"/>
      <c r="M462" s="19"/>
      <c r="O462" s="24"/>
      <c r="P462" s="24"/>
    </row>
    <row r="463" spans="2:18" x14ac:dyDescent="0.2">
      <c r="B463" s="17"/>
      <c r="C463" s="44"/>
      <c r="D463" s="44"/>
      <c r="E463" s="19"/>
      <c r="F463" s="16"/>
      <c r="G463" s="19"/>
      <c r="H463" s="1"/>
      <c r="I463" s="17"/>
      <c r="J463" s="17"/>
      <c r="K463" s="19"/>
      <c r="L463" s="16"/>
      <c r="M463" s="19"/>
      <c r="O463" s="14"/>
      <c r="P463" s="14"/>
    </row>
    <row r="464" spans="2:18" x14ac:dyDescent="0.2">
      <c r="B464" s="17"/>
      <c r="C464" s="44"/>
      <c r="D464" s="44"/>
      <c r="E464" s="19"/>
      <c r="F464" s="16"/>
      <c r="G464" s="19"/>
      <c r="I464" s="17"/>
      <c r="J464" s="17"/>
      <c r="K464" s="19"/>
      <c r="L464" s="16"/>
      <c r="M464" s="19"/>
      <c r="O464" s="14"/>
      <c r="P464" s="14"/>
    </row>
    <row r="465" spans="2:18" x14ac:dyDescent="0.2">
      <c r="B465" s="17"/>
      <c r="C465" s="44"/>
      <c r="D465" s="44"/>
      <c r="E465" s="19"/>
      <c r="F465" s="16"/>
      <c r="G465" s="19"/>
      <c r="I465" s="17"/>
      <c r="J465" s="17"/>
      <c r="K465" s="19"/>
      <c r="L465" s="16"/>
      <c r="M465" s="19"/>
      <c r="N465" s="14"/>
      <c r="O465" s="14"/>
      <c r="P465" s="14"/>
    </row>
    <row r="466" spans="2:18" x14ac:dyDescent="0.2">
      <c r="B466" s="17"/>
      <c r="C466" s="44"/>
      <c r="D466" s="44"/>
      <c r="E466" s="19"/>
      <c r="F466" s="16"/>
      <c r="G466" s="19"/>
      <c r="I466" s="17"/>
      <c r="J466" s="17"/>
      <c r="K466" s="19"/>
      <c r="L466" s="16"/>
      <c r="M466" s="19"/>
      <c r="N466" s="14"/>
      <c r="O466" s="14"/>
      <c r="P466" s="14"/>
    </row>
    <row r="467" spans="2:18" x14ac:dyDescent="0.2">
      <c r="B467" s="17"/>
      <c r="C467" s="44"/>
      <c r="D467" s="44"/>
      <c r="E467" s="19"/>
      <c r="F467" s="16"/>
      <c r="G467" s="19"/>
      <c r="I467" s="17"/>
      <c r="J467" s="17"/>
      <c r="K467" s="19"/>
      <c r="L467" s="16"/>
      <c r="M467" s="19"/>
      <c r="N467" s="14"/>
      <c r="O467" s="14"/>
      <c r="P467" s="14"/>
    </row>
    <row r="468" spans="2:18" x14ac:dyDescent="0.2">
      <c r="B468" s="17"/>
      <c r="C468" s="44"/>
      <c r="D468" s="44"/>
      <c r="E468" s="19"/>
      <c r="F468" s="16"/>
      <c r="G468" s="19"/>
      <c r="H468" s="19"/>
      <c r="I468" s="17"/>
      <c r="J468" s="17"/>
      <c r="K468" s="19"/>
      <c r="L468" s="16"/>
      <c r="M468" s="19"/>
      <c r="N468" s="14"/>
      <c r="O468" s="14"/>
      <c r="P468" s="14"/>
    </row>
    <row r="469" spans="2:18" x14ac:dyDescent="0.2">
      <c r="B469" s="17"/>
      <c r="C469" s="44"/>
      <c r="D469" s="44"/>
      <c r="E469" s="19"/>
      <c r="F469" s="16"/>
      <c r="G469" s="19"/>
      <c r="H469" s="19"/>
      <c r="I469" s="17"/>
      <c r="J469" s="17"/>
      <c r="K469" s="19"/>
      <c r="L469" s="16"/>
      <c r="M469" s="19"/>
      <c r="N469" s="24"/>
      <c r="O469" s="14"/>
      <c r="P469" s="14"/>
    </row>
    <row r="470" spans="2:18" x14ac:dyDescent="0.2">
      <c r="B470" s="17"/>
      <c r="C470" s="44"/>
      <c r="D470" s="44"/>
      <c r="E470" s="19"/>
      <c r="F470" s="16">
        <f>SUM(F447:F469)</f>
        <v>24</v>
      </c>
      <c r="G470" s="19">
        <f>SUM(G447:G469)</f>
        <v>28.369499999999999</v>
      </c>
      <c r="H470" s="19"/>
      <c r="I470" s="17"/>
      <c r="J470" s="17"/>
      <c r="K470" s="19"/>
      <c r="L470" s="16">
        <f>SUM(L448:L469)</f>
        <v>24</v>
      </c>
      <c r="M470" s="19">
        <f>SUM(M448:M469)</f>
        <v>17.069224999999996</v>
      </c>
      <c r="N470" s="20"/>
      <c r="O470" s="20"/>
      <c r="P470" s="20"/>
      <c r="R470" s="21"/>
    </row>
    <row r="471" spans="2:18" ht="15" x14ac:dyDescent="0.2">
      <c r="B471" s="17"/>
      <c r="C471" s="44"/>
      <c r="D471" s="44"/>
      <c r="E471" s="19"/>
      <c r="F471" s="16"/>
      <c r="G471" s="19"/>
      <c r="H471" s="19"/>
      <c r="I471" s="19"/>
      <c r="J471" s="13"/>
      <c r="K471" s="13"/>
      <c r="L471" s="29"/>
      <c r="M471" s="29"/>
      <c r="N471" s="20"/>
      <c r="O471" s="20"/>
      <c r="P471" s="20"/>
      <c r="R471" s="21"/>
    </row>
    <row r="472" spans="2:18" x14ac:dyDescent="0.2">
      <c r="B472" s="17"/>
      <c r="C472" s="44"/>
      <c r="D472" s="44"/>
      <c r="E472" s="19"/>
      <c r="F472" s="16"/>
      <c r="G472" s="19"/>
      <c r="H472" s="16" t="s">
        <v>10</v>
      </c>
      <c r="I472" s="16"/>
      <c r="J472" s="16">
        <f>G470</f>
        <v>28.369499999999999</v>
      </c>
      <c r="K472" s="19" t="s">
        <v>11</v>
      </c>
      <c r="L472" s="16">
        <f>M470</f>
        <v>17.069224999999996</v>
      </c>
      <c r="M472" s="19">
        <f>J472-L472</f>
        <v>11.300275000000003</v>
      </c>
      <c r="N472" s="20"/>
      <c r="O472" s="20"/>
      <c r="P472" s="20"/>
      <c r="R472" s="21"/>
    </row>
    <row r="473" spans="2:18" ht="15" x14ac:dyDescent="0.2">
      <c r="B473" s="1" t="s">
        <v>7</v>
      </c>
      <c r="C473" s="1"/>
      <c r="D473" s="151">
        <v>1.7</v>
      </c>
      <c r="E473" s="151"/>
      <c r="J473" s="13"/>
      <c r="K473" s="13"/>
      <c r="L473" s="13"/>
      <c r="M473" s="13"/>
      <c r="N473" s="14"/>
      <c r="O473" s="14"/>
      <c r="P473" s="14"/>
    </row>
    <row r="474" spans="2:18" x14ac:dyDescent="0.2">
      <c r="B474" s="149" t="s">
        <v>8</v>
      </c>
      <c r="C474" s="149"/>
      <c r="D474" s="149"/>
      <c r="E474" s="149"/>
      <c r="F474" s="149"/>
      <c r="G474" s="149"/>
      <c r="H474" s="5" t="s">
        <v>5</v>
      </c>
      <c r="I474" s="149" t="s">
        <v>9</v>
      </c>
      <c r="J474" s="149"/>
      <c r="K474" s="149"/>
      <c r="L474" s="149"/>
      <c r="M474" s="149"/>
      <c r="N474" s="15"/>
      <c r="O474" s="15"/>
      <c r="P474" s="20">
        <f>I489-I487</f>
        <v>6</v>
      </c>
    </row>
    <row r="475" spans="2:18" x14ac:dyDescent="0.2">
      <c r="B475" s="2">
        <v>0</v>
      </c>
      <c r="C475" s="3">
        <v>0.96199999999999997</v>
      </c>
      <c r="D475" s="3"/>
      <c r="E475" s="16"/>
      <c r="F475" s="16"/>
      <c r="G475" s="16"/>
      <c r="H475" s="16"/>
      <c r="I475" s="17"/>
      <c r="J475" s="18"/>
      <c r="K475" s="19"/>
      <c r="L475" s="16"/>
      <c r="M475" s="19"/>
      <c r="N475" s="20"/>
      <c r="O475" s="20"/>
      <c r="P475" s="20"/>
      <c r="R475" s="21"/>
    </row>
    <row r="476" spans="2:18" x14ac:dyDescent="0.2">
      <c r="B476" s="2">
        <v>5</v>
      </c>
      <c r="C476" s="3">
        <v>0.95699999999999996</v>
      </c>
      <c r="D476" s="3"/>
      <c r="E476" s="19">
        <f>(C475+C476)/2</f>
        <v>0.95950000000000002</v>
      </c>
      <c r="F476" s="16">
        <f t="shared" ref="F476:F487" si="160">B476-B475</f>
        <v>5</v>
      </c>
      <c r="G476" s="19">
        <f>E476*F476</f>
        <v>4.7975000000000003</v>
      </c>
      <c r="H476" s="16"/>
      <c r="I476" s="21"/>
      <c r="J476" s="21"/>
      <c r="K476" s="19"/>
      <c r="L476" s="16"/>
      <c r="M476" s="19"/>
      <c r="N476" s="20"/>
      <c r="O476" s="20"/>
      <c r="P476" s="20"/>
      <c r="Q476" s="22"/>
      <c r="R476" s="21"/>
    </row>
    <row r="477" spans="2:18" x14ac:dyDescent="0.2">
      <c r="B477" s="2">
        <v>10</v>
      </c>
      <c r="C477" s="3">
        <v>0.94899999999999995</v>
      </c>
      <c r="D477" s="3" t="s">
        <v>21</v>
      </c>
      <c r="E477" s="19">
        <f t="shared" ref="E477:E487" si="161">(C476+C477)/2</f>
        <v>0.95299999999999996</v>
      </c>
      <c r="F477" s="16">
        <f t="shared" si="160"/>
        <v>5</v>
      </c>
      <c r="G477" s="19">
        <f t="shared" ref="G477:G487" si="162">E477*F477</f>
        <v>4.7649999999999997</v>
      </c>
      <c r="H477" s="16"/>
      <c r="I477" s="80"/>
      <c r="J477" s="21"/>
      <c r="K477" s="19"/>
      <c r="L477" s="16"/>
      <c r="M477" s="19"/>
      <c r="N477" s="20"/>
      <c r="O477" s="20"/>
      <c r="P477" s="20"/>
      <c r="Q477" s="22"/>
      <c r="R477" s="21"/>
    </row>
    <row r="478" spans="2:18" x14ac:dyDescent="0.2">
      <c r="B478" s="2">
        <v>11</v>
      </c>
      <c r="C478" s="3">
        <v>0.66300000000000003</v>
      </c>
      <c r="D478" s="3"/>
      <c r="E478" s="19">
        <f t="shared" si="161"/>
        <v>0.80600000000000005</v>
      </c>
      <c r="F478" s="16">
        <f t="shared" si="160"/>
        <v>1</v>
      </c>
      <c r="G478" s="19">
        <f t="shared" si="162"/>
        <v>0.80600000000000005</v>
      </c>
      <c r="H478" s="16"/>
      <c r="I478" s="80">
        <v>0</v>
      </c>
      <c r="J478" s="79">
        <v>0.96199999999999997</v>
      </c>
      <c r="K478" s="19"/>
      <c r="L478" s="16"/>
      <c r="M478" s="19"/>
      <c r="N478" s="20"/>
      <c r="O478" s="20"/>
      <c r="P478" s="20"/>
      <c r="Q478" s="22"/>
      <c r="R478" s="21"/>
    </row>
    <row r="479" spans="2:18" x14ac:dyDescent="0.2">
      <c r="B479" s="2">
        <v>13</v>
      </c>
      <c r="C479" s="3">
        <v>0.442</v>
      </c>
      <c r="D479" s="3"/>
      <c r="E479" s="19">
        <f t="shared" si="161"/>
        <v>0.55249999999999999</v>
      </c>
      <c r="F479" s="16">
        <f t="shared" si="160"/>
        <v>2</v>
      </c>
      <c r="G479" s="19">
        <f t="shared" si="162"/>
        <v>1.105</v>
      </c>
      <c r="H479" s="16"/>
      <c r="I479" s="80">
        <v>5</v>
      </c>
      <c r="J479" s="79">
        <v>0.95699999999999996</v>
      </c>
      <c r="K479" s="19">
        <f t="shared" ref="K479" si="163">AVERAGE(J478,J479)</f>
        <v>0.95950000000000002</v>
      </c>
      <c r="L479" s="16">
        <f t="shared" ref="L479" si="164">I479-I478</f>
        <v>5</v>
      </c>
      <c r="M479" s="19">
        <f t="shared" ref="M479" si="165">L479*K479</f>
        <v>4.7975000000000003</v>
      </c>
      <c r="N479" s="20"/>
      <c r="O479" s="20"/>
      <c r="P479" s="20"/>
      <c r="Q479" s="22"/>
      <c r="R479" s="21"/>
    </row>
    <row r="480" spans="2:18" x14ac:dyDescent="0.2">
      <c r="B480" s="2">
        <v>15</v>
      </c>
      <c r="C480" s="3">
        <v>0.28699999999999998</v>
      </c>
      <c r="D480" s="3"/>
      <c r="E480" s="19">
        <f t="shared" si="161"/>
        <v>0.36449999999999999</v>
      </c>
      <c r="F480" s="16">
        <f t="shared" si="160"/>
        <v>2</v>
      </c>
      <c r="G480" s="19">
        <f t="shared" si="162"/>
        <v>0.72899999999999998</v>
      </c>
      <c r="H480" s="16"/>
      <c r="I480" s="80">
        <v>10</v>
      </c>
      <c r="J480" s="79">
        <v>0.94899999999999995</v>
      </c>
      <c r="K480" s="19">
        <f t="shared" ref="K480:K489" si="166">AVERAGE(J479,J480)</f>
        <v>0.95299999999999996</v>
      </c>
      <c r="L480" s="16">
        <f t="shared" ref="L480:L489" si="167">I480-I479</f>
        <v>5</v>
      </c>
      <c r="M480" s="19">
        <f t="shared" ref="M480:M489" si="168">L480*K480</f>
        <v>4.7649999999999997</v>
      </c>
      <c r="N480" s="20"/>
      <c r="O480" s="20"/>
      <c r="P480" s="20"/>
      <c r="Q480" s="22"/>
      <c r="R480" s="21"/>
    </row>
    <row r="481" spans="2:18" x14ac:dyDescent="0.2">
      <c r="B481" s="2">
        <v>16</v>
      </c>
      <c r="C481" s="3">
        <v>0.182</v>
      </c>
      <c r="D481" s="3"/>
      <c r="E481" s="19">
        <f t="shared" si="161"/>
        <v>0.23449999999999999</v>
      </c>
      <c r="F481" s="16">
        <f t="shared" si="160"/>
        <v>1</v>
      </c>
      <c r="G481" s="19">
        <f t="shared" si="162"/>
        <v>0.23449999999999999</v>
      </c>
      <c r="I481" s="2">
        <v>11</v>
      </c>
      <c r="J481" s="3">
        <v>0.66300000000000003</v>
      </c>
      <c r="K481" s="19">
        <f t="shared" si="166"/>
        <v>0.80600000000000005</v>
      </c>
      <c r="L481" s="16">
        <f t="shared" si="167"/>
        <v>1</v>
      </c>
      <c r="M481" s="19">
        <f t="shared" si="168"/>
        <v>0.80600000000000005</v>
      </c>
      <c r="N481" s="20"/>
      <c r="O481" s="20"/>
      <c r="P481" s="20"/>
      <c r="Q481" s="22"/>
      <c r="R481" s="21"/>
    </row>
    <row r="482" spans="2:18" x14ac:dyDescent="0.2">
      <c r="B482" s="2">
        <v>17</v>
      </c>
      <c r="C482" s="3">
        <v>0.28299999999999997</v>
      </c>
      <c r="D482" s="3"/>
      <c r="E482" s="19">
        <f t="shared" si="161"/>
        <v>0.23249999999999998</v>
      </c>
      <c r="F482" s="16">
        <f t="shared" si="160"/>
        <v>1</v>
      </c>
      <c r="G482" s="19">
        <f t="shared" si="162"/>
        <v>0.23249999999999998</v>
      </c>
      <c r="I482" s="74">
        <f>I481+(J481-J482)*1.5</f>
        <v>13.4945</v>
      </c>
      <c r="J482" s="75">
        <v>-1</v>
      </c>
      <c r="K482" s="19">
        <f t="shared" si="166"/>
        <v>-0.16849999999999998</v>
      </c>
      <c r="L482" s="16">
        <f t="shared" si="167"/>
        <v>2.4945000000000004</v>
      </c>
      <c r="M482" s="19">
        <f t="shared" si="168"/>
        <v>-0.42032325000000004</v>
      </c>
      <c r="N482" s="20"/>
      <c r="O482" s="20"/>
      <c r="P482" s="20"/>
      <c r="Q482" s="22"/>
      <c r="R482" s="21"/>
    </row>
    <row r="483" spans="2:18" x14ac:dyDescent="0.2">
      <c r="B483" s="2">
        <v>19</v>
      </c>
      <c r="C483" s="3">
        <v>0.55300000000000005</v>
      </c>
      <c r="D483" s="3"/>
      <c r="E483" s="19">
        <f t="shared" si="161"/>
        <v>0.41800000000000004</v>
      </c>
      <c r="F483" s="16">
        <f t="shared" si="160"/>
        <v>2</v>
      </c>
      <c r="G483" s="19">
        <f t="shared" si="162"/>
        <v>0.83600000000000008</v>
      </c>
      <c r="I483" s="76">
        <f>I482+1.5</f>
        <v>14.9945</v>
      </c>
      <c r="J483" s="77">
        <f>J482</f>
        <v>-1</v>
      </c>
      <c r="K483" s="19">
        <f t="shared" si="166"/>
        <v>-1</v>
      </c>
      <c r="L483" s="16">
        <f t="shared" si="167"/>
        <v>1.5</v>
      </c>
      <c r="M483" s="19">
        <f t="shared" si="168"/>
        <v>-1.5</v>
      </c>
      <c r="N483" s="24"/>
      <c r="O483" s="24"/>
      <c r="P483" s="24"/>
      <c r="Q483" s="22"/>
      <c r="R483" s="21"/>
    </row>
    <row r="484" spans="2:18" x14ac:dyDescent="0.2">
      <c r="B484" s="2">
        <v>21</v>
      </c>
      <c r="C484" s="3">
        <v>0.95799999999999996</v>
      </c>
      <c r="D484" s="3"/>
      <c r="E484" s="19">
        <f t="shared" si="161"/>
        <v>0.75550000000000006</v>
      </c>
      <c r="F484" s="16">
        <f t="shared" si="160"/>
        <v>2</v>
      </c>
      <c r="G484" s="19">
        <f t="shared" si="162"/>
        <v>1.5110000000000001</v>
      </c>
      <c r="H484" s="16"/>
      <c r="I484" s="74">
        <f>I483+1.5</f>
        <v>16.494500000000002</v>
      </c>
      <c r="J484" s="75">
        <f>J482</f>
        <v>-1</v>
      </c>
      <c r="K484" s="19">
        <f t="shared" si="166"/>
        <v>-1</v>
      </c>
      <c r="L484" s="16">
        <f t="shared" si="167"/>
        <v>1.5000000000000018</v>
      </c>
      <c r="M484" s="19">
        <f t="shared" si="168"/>
        <v>-1.5000000000000018</v>
      </c>
      <c r="N484" s="20"/>
      <c r="O484" s="20"/>
      <c r="P484" s="20"/>
      <c r="Q484" s="22"/>
      <c r="R484" s="21"/>
    </row>
    <row r="485" spans="2:18" x14ac:dyDescent="0.2">
      <c r="B485" s="2">
        <v>22</v>
      </c>
      <c r="C485" s="3">
        <v>1.7509999999999999</v>
      </c>
      <c r="D485" s="3" t="s">
        <v>22</v>
      </c>
      <c r="E485" s="19">
        <f t="shared" si="161"/>
        <v>1.3544999999999998</v>
      </c>
      <c r="F485" s="16">
        <f t="shared" si="160"/>
        <v>1</v>
      </c>
      <c r="G485" s="19">
        <f t="shared" si="162"/>
        <v>1.3544999999999998</v>
      </c>
      <c r="H485" s="16"/>
      <c r="I485" s="74">
        <f>I484+(J485-J484)*1.5</f>
        <v>18.744500000000002</v>
      </c>
      <c r="J485" s="78">
        <v>0.5</v>
      </c>
      <c r="K485" s="19">
        <f t="shared" si="166"/>
        <v>-0.25</v>
      </c>
      <c r="L485" s="16">
        <f t="shared" si="167"/>
        <v>2.25</v>
      </c>
      <c r="M485" s="19">
        <f t="shared" si="168"/>
        <v>-0.5625</v>
      </c>
      <c r="N485" s="24"/>
      <c r="O485" s="24"/>
      <c r="P485" s="24"/>
      <c r="Q485" s="22"/>
      <c r="R485" s="21"/>
    </row>
    <row r="486" spans="2:18" x14ac:dyDescent="0.2">
      <c r="B486" s="2">
        <v>27</v>
      </c>
      <c r="C486" s="3">
        <v>1.762</v>
      </c>
      <c r="D486" s="3"/>
      <c r="E486" s="19">
        <f t="shared" si="161"/>
        <v>1.7565</v>
      </c>
      <c r="F486" s="16">
        <f t="shared" si="160"/>
        <v>5</v>
      </c>
      <c r="G486" s="19">
        <f t="shared" si="162"/>
        <v>8.7824999999999989</v>
      </c>
      <c r="H486" s="16"/>
      <c r="I486" s="2">
        <v>19</v>
      </c>
      <c r="J486" s="3">
        <v>0.55300000000000005</v>
      </c>
      <c r="K486" s="19">
        <f t="shared" si="166"/>
        <v>0.52649999999999997</v>
      </c>
      <c r="L486" s="16">
        <f t="shared" si="167"/>
        <v>0.25549999999999784</v>
      </c>
      <c r="M486" s="19">
        <f t="shared" si="168"/>
        <v>0.13452074999999886</v>
      </c>
      <c r="N486" s="24"/>
      <c r="O486" s="24"/>
      <c r="P486" s="24"/>
      <c r="Q486" s="22"/>
      <c r="R486" s="21"/>
    </row>
    <row r="487" spans="2:18" x14ac:dyDescent="0.2">
      <c r="B487" s="2">
        <v>32</v>
      </c>
      <c r="C487" s="3">
        <v>1.772</v>
      </c>
      <c r="D487" s="3"/>
      <c r="E487" s="19">
        <f t="shared" si="161"/>
        <v>1.7669999999999999</v>
      </c>
      <c r="F487" s="16">
        <f t="shared" si="160"/>
        <v>5</v>
      </c>
      <c r="G487" s="19">
        <f t="shared" si="162"/>
        <v>8.8349999999999991</v>
      </c>
      <c r="H487" s="16"/>
      <c r="I487" s="2">
        <v>21</v>
      </c>
      <c r="J487" s="3">
        <v>0.95799999999999996</v>
      </c>
      <c r="K487" s="19">
        <f t="shared" si="166"/>
        <v>0.75550000000000006</v>
      </c>
      <c r="L487" s="16">
        <f t="shared" si="167"/>
        <v>2</v>
      </c>
      <c r="M487" s="19">
        <f t="shared" si="168"/>
        <v>1.5110000000000001</v>
      </c>
      <c r="N487" s="20"/>
      <c r="O487" s="20"/>
      <c r="P487" s="20"/>
      <c r="R487" s="21"/>
    </row>
    <row r="488" spans="2:18" x14ac:dyDescent="0.2">
      <c r="B488" s="2"/>
      <c r="C488" s="3"/>
      <c r="D488" s="3"/>
      <c r="E488" s="19"/>
      <c r="F488" s="16"/>
      <c r="G488" s="19"/>
      <c r="H488" s="1"/>
      <c r="I488" s="2">
        <v>22</v>
      </c>
      <c r="J488" s="3">
        <v>1.7509999999999999</v>
      </c>
      <c r="K488" s="19">
        <f t="shared" si="166"/>
        <v>1.3544999999999998</v>
      </c>
      <c r="L488" s="16">
        <f t="shared" si="167"/>
        <v>1</v>
      </c>
      <c r="M488" s="19">
        <f t="shared" si="168"/>
        <v>1.3544999999999998</v>
      </c>
      <c r="N488" s="20"/>
      <c r="O488" s="20"/>
      <c r="P488" s="20"/>
      <c r="R488" s="21"/>
    </row>
    <row r="489" spans="2:18" x14ac:dyDescent="0.2">
      <c r="B489" s="2"/>
      <c r="C489" s="3"/>
      <c r="D489" s="3"/>
      <c r="E489" s="19"/>
      <c r="F489" s="16"/>
      <c r="G489" s="19"/>
      <c r="H489" s="1"/>
      <c r="I489" s="2">
        <v>27</v>
      </c>
      <c r="J489" s="3">
        <v>1.762</v>
      </c>
      <c r="K489" s="19">
        <f t="shared" si="166"/>
        <v>1.7565</v>
      </c>
      <c r="L489" s="16">
        <f t="shared" si="167"/>
        <v>5</v>
      </c>
      <c r="M489" s="19">
        <f t="shared" si="168"/>
        <v>8.7824999999999989</v>
      </c>
      <c r="N489" s="20"/>
      <c r="O489" s="20"/>
      <c r="P489" s="20"/>
      <c r="R489" s="21"/>
    </row>
    <row r="490" spans="2:18" x14ac:dyDescent="0.2">
      <c r="B490" s="17"/>
      <c r="C490" s="44"/>
      <c r="D490" s="44"/>
      <c r="E490" s="19"/>
      <c r="F490" s="16"/>
      <c r="G490" s="19"/>
      <c r="H490" s="1"/>
      <c r="I490" s="2">
        <v>32</v>
      </c>
      <c r="J490" s="3">
        <v>1.772</v>
      </c>
      <c r="K490" s="79">
        <f t="shared" ref="K490" si="169">AVERAGE(J489,J490)</f>
        <v>1.7669999999999999</v>
      </c>
      <c r="L490" s="80">
        <f t="shared" ref="L490" si="170">I490-I489</f>
        <v>5</v>
      </c>
      <c r="M490" s="79">
        <f t="shared" ref="M490" si="171">L490*K490</f>
        <v>8.8349999999999991</v>
      </c>
      <c r="N490" s="20"/>
      <c r="O490" s="20"/>
      <c r="P490" s="20"/>
      <c r="R490" s="21"/>
    </row>
    <row r="491" spans="2:18" x14ac:dyDescent="0.2">
      <c r="B491" s="17"/>
      <c r="C491" s="44"/>
      <c r="D491" s="44"/>
      <c r="E491" s="19"/>
      <c r="F491" s="16"/>
      <c r="G491" s="19"/>
      <c r="H491" s="1"/>
      <c r="I491" s="2"/>
      <c r="J491" s="28"/>
      <c r="K491" s="19"/>
      <c r="L491" s="16"/>
      <c r="M491" s="19"/>
      <c r="O491" s="24"/>
      <c r="P491" s="24"/>
    </row>
    <row r="492" spans="2:18" x14ac:dyDescent="0.2">
      <c r="B492" s="17"/>
      <c r="C492" s="44"/>
      <c r="D492" s="44"/>
      <c r="E492" s="19"/>
      <c r="F492" s="16"/>
      <c r="G492" s="19"/>
      <c r="H492" s="1"/>
      <c r="I492" s="17"/>
      <c r="J492" s="17"/>
      <c r="K492" s="19"/>
      <c r="L492" s="16"/>
      <c r="M492" s="19"/>
      <c r="O492" s="14"/>
      <c r="P492" s="14"/>
    </row>
    <row r="493" spans="2:18" x14ac:dyDescent="0.2">
      <c r="B493" s="17"/>
      <c r="C493" s="44"/>
      <c r="D493" s="44"/>
      <c r="E493" s="19"/>
      <c r="F493" s="16"/>
      <c r="G493" s="19"/>
      <c r="I493" s="17"/>
      <c r="J493" s="17"/>
      <c r="K493" s="19"/>
      <c r="L493" s="16"/>
      <c r="M493" s="19"/>
      <c r="O493" s="14"/>
      <c r="P493" s="14"/>
    </row>
    <row r="494" spans="2:18" x14ac:dyDescent="0.2">
      <c r="B494" s="17"/>
      <c r="C494" s="44"/>
      <c r="D494" s="44"/>
      <c r="E494" s="19"/>
      <c r="F494" s="16"/>
      <c r="G494" s="19"/>
      <c r="I494" s="17"/>
      <c r="J494" s="17"/>
      <c r="K494" s="19"/>
      <c r="L494" s="16"/>
      <c r="M494" s="19"/>
      <c r="N494" s="14"/>
      <c r="O494" s="14"/>
      <c r="P494" s="14"/>
    </row>
    <row r="495" spans="2:18" x14ac:dyDescent="0.2">
      <c r="B495" s="17"/>
      <c r="C495" s="44"/>
      <c r="D495" s="44"/>
      <c r="E495" s="19"/>
      <c r="F495" s="16"/>
      <c r="G495" s="19"/>
      <c r="I495" s="17"/>
      <c r="J495" s="17"/>
      <c r="K495" s="19"/>
      <c r="L495" s="16"/>
      <c r="M495" s="19"/>
      <c r="N495" s="14"/>
      <c r="O495" s="14"/>
      <c r="P495" s="14"/>
    </row>
    <row r="496" spans="2:18" x14ac:dyDescent="0.2">
      <c r="B496" s="17"/>
      <c r="C496" s="44"/>
      <c r="D496" s="44"/>
      <c r="E496" s="19"/>
      <c r="F496" s="16"/>
      <c r="G496" s="19"/>
      <c r="I496" s="17"/>
      <c r="J496" s="17"/>
      <c r="K496" s="19"/>
      <c r="L496" s="16"/>
      <c r="M496" s="19"/>
      <c r="N496" s="14"/>
      <c r="O496" s="14"/>
      <c r="P496" s="14"/>
    </row>
    <row r="497" spans="2:18" x14ac:dyDescent="0.2">
      <c r="B497" s="17"/>
      <c r="C497" s="44"/>
      <c r="D497" s="44"/>
      <c r="E497" s="19"/>
      <c r="F497" s="16"/>
      <c r="G497" s="19"/>
      <c r="H497" s="19"/>
      <c r="I497" s="17"/>
      <c r="J497" s="17"/>
      <c r="K497" s="19"/>
      <c r="L497" s="16"/>
      <c r="M497" s="19"/>
      <c r="N497" s="14"/>
      <c r="O497" s="14"/>
      <c r="P497" s="14"/>
    </row>
    <row r="498" spans="2:18" x14ac:dyDescent="0.2">
      <c r="B498" s="17"/>
      <c r="C498" s="44"/>
      <c r="D498" s="44"/>
      <c r="E498" s="19"/>
      <c r="F498" s="16"/>
      <c r="G498" s="19"/>
      <c r="H498" s="19"/>
      <c r="I498" s="17"/>
      <c r="J498" s="17"/>
      <c r="K498" s="19"/>
      <c r="L498" s="16"/>
      <c r="M498" s="19"/>
      <c r="N498" s="24"/>
      <c r="O498" s="14"/>
      <c r="P498" s="14"/>
    </row>
    <row r="499" spans="2:18" x14ac:dyDescent="0.2">
      <c r="B499" s="17"/>
      <c r="C499" s="44"/>
      <c r="D499" s="44"/>
      <c r="E499" s="19"/>
      <c r="F499" s="16"/>
      <c r="G499" s="19"/>
      <c r="H499" s="19"/>
      <c r="I499" s="17"/>
      <c r="J499" s="17"/>
      <c r="K499" s="19"/>
      <c r="L499" s="16"/>
      <c r="M499" s="19"/>
      <c r="N499" s="20"/>
      <c r="O499" s="20"/>
      <c r="P499" s="20"/>
      <c r="R499" s="21"/>
    </row>
    <row r="500" spans="2:18" ht="15" x14ac:dyDescent="0.2">
      <c r="B500" s="17"/>
      <c r="C500" s="44"/>
      <c r="D500" s="44"/>
      <c r="E500" s="19"/>
      <c r="F500" s="16">
        <f>SUM(F476:F499)</f>
        <v>32</v>
      </c>
      <c r="G500" s="19">
        <f>SUM(G476:G499)</f>
        <v>33.988500000000002</v>
      </c>
      <c r="H500" s="19"/>
      <c r="I500" s="19"/>
      <c r="J500" s="13"/>
      <c r="K500" s="13"/>
      <c r="L500" s="16">
        <f>SUM(L477:L499)</f>
        <v>32</v>
      </c>
      <c r="M500" s="16">
        <f>SUM(M477:M499)</f>
        <v>27.003197499999999</v>
      </c>
      <c r="N500" s="20"/>
      <c r="O500" s="20"/>
      <c r="P500" s="20"/>
      <c r="R500" s="21"/>
    </row>
    <row r="501" spans="2:18" x14ac:dyDescent="0.2">
      <c r="B501" s="17"/>
      <c r="C501" s="44"/>
      <c r="D501" s="44"/>
      <c r="E501" s="19"/>
      <c r="F501" s="16"/>
      <c r="G501" s="19"/>
      <c r="H501" s="16" t="s">
        <v>10</v>
      </c>
      <c r="I501" s="16"/>
      <c r="J501" s="16">
        <f>G500</f>
        <v>33.988500000000002</v>
      </c>
      <c r="K501" s="19" t="s">
        <v>11</v>
      </c>
      <c r="L501" s="16">
        <f>M500</f>
        <v>27.003197499999999</v>
      </c>
      <c r="M501" s="19">
        <f>J501-L501</f>
        <v>6.9853025000000031</v>
      </c>
      <c r="N501" s="20"/>
      <c r="O501" s="20"/>
      <c r="P501" s="20"/>
      <c r="R501" s="21"/>
    </row>
    <row r="502" spans="2:18" ht="15" x14ac:dyDescent="0.2">
      <c r="B502" s="1" t="s">
        <v>7</v>
      </c>
      <c r="C502" s="1"/>
      <c r="D502" s="151">
        <v>1.8</v>
      </c>
      <c r="E502" s="151"/>
      <c r="J502" s="13"/>
      <c r="K502" s="13"/>
      <c r="L502" s="13"/>
      <c r="M502" s="13"/>
      <c r="N502" s="14"/>
      <c r="O502" s="14"/>
      <c r="P502" s="14"/>
    </row>
    <row r="503" spans="2:18" x14ac:dyDescent="0.2">
      <c r="B503" s="149" t="s">
        <v>8</v>
      </c>
      <c r="C503" s="149"/>
      <c r="D503" s="149"/>
      <c r="E503" s="149"/>
      <c r="F503" s="149"/>
      <c r="G503" s="149"/>
      <c r="H503" s="5" t="s">
        <v>5</v>
      </c>
      <c r="I503" s="149" t="s">
        <v>9</v>
      </c>
      <c r="J503" s="149"/>
      <c r="K503" s="149"/>
      <c r="L503" s="149"/>
      <c r="M503" s="149"/>
      <c r="N503" s="15"/>
      <c r="O503" s="15"/>
      <c r="P503" s="20">
        <f>I518-I516</f>
        <v>-20</v>
      </c>
    </row>
    <row r="504" spans="2:18" x14ac:dyDescent="0.2">
      <c r="B504" s="2">
        <v>0</v>
      </c>
      <c r="C504" s="3">
        <v>1.012</v>
      </c>
      <c r="D504" s="3"/>
      <c r="E504" s="16"/>
      <c r="F504" s="16"/>
      <c r="G504" s="16"/>
      <c r="H504" s="16"/>
      <c r="I504" s="17"/>
      <c r="J504" s="18"/>
      <c r="K504" s="19"/>
      <c r="L504" s="16"/>
      <c r="M504" s="19"/>
      <c r="N504" s="20"/>
      <c r="O504" s="20"/>
      <c r="P504" s="20"/>
      <c r="R504" s="21"/>
    </row>
    <row r="505" spans="2:18" x14ac:dyDescent="0.2">
      <c r="B505" s="2">
        <v>5</v>
      </c>
      <c r="C505" s="3">
        <v>1.0249999999999999</v>
      </c>
      <c r="D505" s="3"/>
      <c r="E505" s="19">
        <f>(C504+C505)/2</f>
        <v>1.0185</v>
      </c>
      <c r="F505" s="16">
        <f t="shared" ref="F505:F516" si="172">B505-B504</f>
        <v>5</v>
      </c>
      <c r="G505" s="19">
        <f>E505*F505</f>
        <v>5.0924999999999994</v>
      </c>
      <c r="H505" s="16"/>
      <c r="I505" s="21"/>
      <c r="J505" s="21"/>
      <c r="K505" s="19"/>
      <c r="L505" s="16"/>
      <c r="M505" s="19"/>
      <c r="N505" s="20"/>
      <c r="O505" s="20"/>
      <c r="P505" s="20"/>
      <c r="Q505" s="22"/>
      <c r="R505" s="21"/>
    </row>
    <row r="506" spans="2:18" x14ac:dyDescent="0.2">
      <c r="B506" s="2">
        <v>6</v>
      </c>
      <c r="C506" s="3">
        <v>2.2509999999999999</v>
      </c>
      <c r="D506" s="3"/>
      <c r="E506" s="19">
        <f t="shared" ref="E506:E516" si="173">(C505+C506)/2</f>
        <v>1.6379999999999999</v>
      </c>
      <c r="F506" s="16">
        <f t="shared" si="172"/>
        <v>1</v>
      </c>
      <c r="G506" s="19">
        <f t="shared" ref="G506:G516" si="174">E506*F506</f>
        <v>1.6379999999999999</v>
      </c>
      <c r="H506" s="16"/>
      <c r="I506" s="21"/>
      <c r="J506" s="21"/>
      <c r="K506" s="19"/>
      <c r="L506" s="16"/>
      <c r="M506" s="19"/>
      <c r="N506" s="20"/>
      <c r="O506" s="20"/>
      <c r="P506" s="20"/>
      <c r="Q506" s="22"/>
      <c r="R506" s="21"/>
    </row>
    <row r="507" spans="2:18" x14ac:dyDescent="0.2">
      <c r="B507" s="2">
        <v>10</v>
      </c>
      <c r="C507" s="3">
        <v>2.141</v>
      </c>
      <c r="D507" s="3" t="s">
        <v>21</v>
      </c>
      <c r="E507" s="19">
        <f t="shared" si="173"/>
        <v>2.1959999999999997</v>
      </c>
      <c r="F507" s="16">
        <f t="shared" si="172"/>
        <v>4</v>
      </c>
      <c r="G507" s="19">
        <f t="shared" si="174"/>
        <v>8.7839999999999989</v>
      </c>
      <c r="H507" s="16"/>
      <c r="I507" s="21"/>
      <c r="J507" s="21"/>
      <c r="K507" s="19"/>
      <c r="L507" s="16"/>
      <c r="M507" s="19"/>
      <c r="N507" s="20"/>
      <c r="O507" s="20"/>
      <c r="P507" s="20"/>
      <c r="Q507" s="22"/>
      <c r="R507" s="21"/>
    </row>
    <row r="508" spans="2:18" x14ac:dyDescent="0.2">
      <c r="B508" s="2">
        <v>11</v>
      </c>
      <c r="C508" s="3">
        <v>1.208</v>
      </c>
      <c r="D508" s="3"/>
      <c r="E508" s="19">
        <f t="shared" si="173"/>
        <v>1.6745000000000001</v>
      </c>
      <c r="F508" s="16">
        <f t="shared" si="172"/>
        <v>1</v>
      </c>
      <c r="G508" s="19">
        <f t="shared" si="174"/>
        <v>1.6745000000000001</v>
      </c>
      <c r="H508" s="16"/>
      <c r="I508" s="2">
        <v>0</v>
      </c>
      <c r="J508" s="3">
        <v>1.012</v>
      </c>
      <c r="K508" s="19"/>
      <c r="L508" s="16"/>
      <c r="M508" s="19"/>
      <c r="N508" s="20"/>
      <c r="O508" s="20"/>
      <c r="P508" s="20"/>
      <c r="Q508" s="22"/>
      <c r="R508" s="21"/>
    </row>
    <row r="509" spans="2:18" x14ac:dyDescent="0.2">
      <c r="B509" s="2">
        <v>12</v>
      </c>
      <c r="C509" s="3">
        <v>0.73199999999999998</v>
      </c>
      <c r="D509" s="3"/>
      <c r="E509" s="19">
        <f t="shared" si="173"/>
        <v>0.97</v>
      </c>
      <c r="F509" s="16">
        <f t="shared" si="172"/>
        <v>1</v>
      </c>
      <c r="G509" s="19">
        <f t="shared" si="174"/>
        <v>0.97</v>
      </c>
      <c r="H509" s="16"/>
      <c r="I509" s="2">
        <v>5</v>
      </c>
      <c r="J509" s="3">
        <v>1.0249999999999999</v>
      </c>
      <c r="K509" s="19">
        <f t="shared" ref="K509:K516" si="175">AVERAGE(J508,J509)</f>
        <v>1.0185</v>
      </c>
      <c r="L509" s="16">
        <f t="shared" ref="L509:L516" si="176">I509-I508</f>
        <v>5</v>
      </c>
      <c r="M509" s="19">
        <f t="shared" ref="M509:M516" si="177">L509*K509</f>
        <v>5.0924999999999994</v>
      </c>
      <c r="N509" s="20"/>
      <c r="O509" s="20"/>
      <c r="P509" s="20"/>
      <c r="Q509" s="22"/>
      <c r="R509" s="21"/>
    </row>
    <row r="510" spans="2:18" x14ac:dyDescent="0.2">
      <c r="B510" s="2">
        <v>13</v>
      </c>
      <c r="C510" s="3">
        <v>0.45300000000000001</v>
      </c>
      <c r="D510" s="3"/>
      <c r="E510" s="19">
        <f t="shared" si="173"/>
        <v>0.59250000000000003</v>
      </c>
      <c r="F510" s="16">
        <f t="shared" si="172"/>
        <v>1</v>
      </c>
      <c r="G510" s="19">
        <f t="shared" si="174"/>
        <v>0.59250000000000003</v>
      </c>
      <c r="I510" s="2">
        <v>6</v>
      </c>
      <c r="J510" s="3">
        <v>2.2509999999999999</v>
      </c>
      <c r="K510" s="19">
        <f t="shared" si="175"/>
        <v>1.6379999999999999</v>
      </c>
      <c r="L510" s="16">
        <f t="shared" si="176"/>
        <v>1</v>
      </c>
      <c r="M510" s="19">
        <f t="shared" si="177"/>
        <v>1.6379999999999999</v>
      </c>
      <c r="N510" s="20"/>
      <c r="O510" s="20"/>
      <c r="P510" s="20"/>
      <c r="Q510" s="22"/>
      <c r="R510" s="21"/>
    </row>
    <row r="511" spans="2:18" x14ac:dyDescent="0.2">
      <c r="B511" s="2">
        <v>13.5</v>
      </c>
      <c r="C511" s="3">
        <v>0.28199999999999997</v>
      </c>
      <c r="D511" s="3"/>
      <c r="E511" s="19">
        <f t="shared" si="173"/>
        <v>0.36749999999999999</v>
      </c>
      <c r="F511" s="16">
        <f t="shared" si="172"/>
        <v>0.5</v>
      </c>
      <c r="G511" s="19">
        <f t="shared" si="174"/>
        <v>0.18375</v>
      </c>
      <c r="I511" s="2">
        <v>7</v>
      </c>
      <c r="J511" s="3">
        <v>2.2000000000000002</v>
      </c>
      <c r="K511" s="19">
        <f t="shared" si="175"/>
        <v>2.2255000000000003</v>
      </c>
      <c r="L511" s="16">
        <f t="shared" si="176"/>
        <v>1</v>
      </c>
      <c r="M511" s="19">
        <f t="shared" si="177"/>
        <v>2.2255000000000003</v>
      </c>
      <c r="N511" s="20"/>
      <c r="O511" s="20"/>
      <c r="P511" s="20"/>
      <c r="Q511" s="22"/>
      <c r="R511" s="21"/>
    </row>
    <row r="512" spans="2:18" x14ac:dyDescent="0.2">
      <c r="B512" s="2">
        <v>14</v>
      </c>
      <c r="C512" s="3">
        <v>0.38700000000000001</v>
      </c>
      <c r="D512" s="3"/>
      <c r="E512" s="19">
        <f t="shared" si="173"/>
        <v>0.33450000000000002</v>
      </c>
      <c r="F512" s="16">
        <f t="shared" si="172"/>
        <v>0.5</v>
      </c>
      <c r="G512" s="19">
        <f t="shared" si="174"/>
        <v>0.16725000000000001</v>
      </c>
      <c r="I512" s="74">
        <f>I511+(J511-J512)*1.5</f>
        <v>11.8</v>
      </c>
      <c r="J512" s="75">
        <v>-1</v>
      </c>
      <c r="K512" s="19">
        <f t="shared" si="175"/>
        <v>0.60000000000000009</v>
      </c>
      <c r="L512" s="16">
        <f t="shared" si="176"/>
        <v>4.8000000000000007</v>
      </c>
      <c r="M512" s="19">
        <f t="shared" si="177"/>
        <v>2.8800000000000008</v>
      </c>
      <c r="N512" s="24"/>
      <c r="O512" s="24"/>
      <c r="P512" s="24"/>
      <c r="Q512" s="22"/>
      <c r="R512" s="21"/>
    </row>
    <row r="513" spans="2:18" x14ac:dyDescent="0.2">
      <c r="B513" s="2">
        <v>15</v>
      </c>
      <c r="C513" s="3">
        <v>0.76300000000000001</v>
      </c>
      <c r="D513" s="3"/>
      <c r="E513" s="19">
        <f t="shared" si="173"/>
        <v>0.57499999999999996</v>
      </c>
      <c r="F513" s="16">
        <f t="shared" si="172"/>
        <v>1</v>
      </c>
      <c r="G513" s="19">
        <f t="shared" si="174"/>
        <v>0.57499999999999996</v>
      </c>
      <c r="H513" s="16"/>
      <c r="I513" s="76">
        <f>I512+1.5</f>
        <v>13.3</v>
      </c>
      <c r="J513" s="77">
        <f>J512</f>
        <v>-1</v>
      </c>
      <c r="K513" s="19">
        <f t="shared" si="175"/>
        <v>-1</v>
      </c>
      <c r="L513" s="16">
        <f t="shared" si="176"/>
        <v>1.5</v>
      </c>
      <c r="M513" s="19">
        <f t="shared" si="177"/>
        <v>-1.5</v>
      </c>
      <c r="N513" s="20"/>
      <c r="O513" s="20"/>
      <c r="P513" s="20"/>
      <c r="Q513" s="22"/>
      <c r="R513" s="21"/>
    </row>
    <row r="514" spans="2:18" x14ac:dyDescent="0.2">
      <c r="B514" s="2">
        <v>16</v>
      </c>
      <c r="C514" s="3">
        <v>1.2529999999999999</v>
      </c>
      <c r="D514" s="3"/>
      <c r="E514" s="19">
        <f t="shared" si="173"/>
        <v>1.008</v>
      </c>
      <c r="F514" s="16">
        <f t="shared" si="172"/>
        <v>1</v>
      </c>
      <c r="G514" s="19">
        <f t="shared" si="174"/>
        <v>1.008</v>
      </c>
      <c r="H514" s="16"/>
      <c r="I514" s="74">
        <f>I513+1.5</f>
        <v>14.8</v>
      </c>
      <c r="J514" s="75">
        <f>J512</f>
        <v>-1</v>
      </c>
      <c r="K514" s="19">
        <f t="shared" si="175"/>
        <v>-1</v>
      </c>
      <c r="L514" s="16">
        <f t="shared" si="176"/>
        <v>1.5</v>
      </c>
      <c r="M514" s="19">
        <f t="shared" si="177"/>
        <v>-1.5</v>
      </c>
      <c r="N514" s="24"/>
      <c r="O514" s="24"/>
      <c r="P514" s="24"/>
      <c r="Q514" s="22"/>
      <c r="R514" s="21"/>
    </row>
    <row r="515" spans="2:18" x14ac:dyDescent="0.2">
      <c r="B515" s="2">
        <v>17</v>
      </c>
      <c r="C515" s="3">
        <v>2.2570000000000001</v>
      </c>
      <c r="D515" s="3" t="s">
        <v>22</v>
      </c>
      <c r="E515" s="19">
        <f t="shared" si="173"/>
        <v>1.7549999999999999</v>
      </c>
      <c r="F515" s="16">
        <f t="shared" si="172"/>
        <v>1</v>
      </c>
      <c r="G515" s="19">
        <f t="shared" si="174"/>
        <v>1.7549999999999999</v>
      </c>
      <c r="H515" s="16"/>
      <c r="I515" s="74">
        <f>I514+(J515-J514)*1.5</f>
        <v>19.685500000000001</v>
      </c>
      <c r="J515" s="78">
        <v>2.2570000000000001</v>
      </c>
      <c r="K515" s="19">
        <f t="shared" si="175"/>
        <v>0.62850000000000006</v>
      </c>
      <c r="L515" s="16">
        <f t="shared" si="176"/>
        <v>4.8855000000000004</v>
      </c>
      <c r="M515" s="19">
        <f t="shared" si="177"/>
        <v>3.0705367500000005</v>
      </c>
      <c r="N515" s="24"/>
      <c r="O515" s="24"/>
      <c r="P515" s="24"/>
      <c r="Q515" s="22"/>
      <c r="R515" s="21"/>
    </row>
    <row r="516" spans="2:18" x14ac:dyDescent="0.2">
      <c r="B516" s="2">
        <v>20</v>
      </c>
      <c r="C516" s="3">
        <v>2.262</v>
      </c>
      <c r="D516" s="3"/>
      <c r="E516" s="19">
        <f t="shared" si="173"/>
        <v>2.2595000000000001</v>
      </c>
      <c r="F516" s="16">
        <f t="shared" si="172"/>
        <v>3</v>
      </c>
      <c r="G516" s="19">
        <f t="shared" si="174"/>
        <v>6.7785000000000002</v>
      </c>
      <c r="H516" s="16"/>
      <c r="I516" s="2">
        <v>20</v>
      </c>
      <c r="J516" s="3">
        <v>2.262</v>
      </c>
      <c r="K516" s="19">
        <f t="shared" si="175"/>
        <v>2.2595000000000001</v>
      </c>
      <c r="L516" s="16">
        <f t="shared" si="176"/>
        <v>0.31449999999999889</v>
      </c>
      <c r="M516" s="19">
        <f t="shared" si="177"/>
        <v>0.71061274999999746</v>
      </c>
      <c r="N516" s="20"/>
      <c r="O516" s="20"/>
      <c r="P516" s="20"/>
      <c r="R516" s="21"/>
    </row>
    <row r="517" spans="2:18" x14ac:dyDescent="0.2">
      <c r="B517" s="2"/>
      <c r="C517" s="3"/>
      <c r="D517" s="3"/>
      <c r="E517" s="79"/>
      <c r="F517" s="80"/>
      <c r="G517" s="79"/>
      <c r="H517" s="1"/>
      <c r="I517" s="33"/>
      <c r="J517" s="21"/>
      <c r="K517" s="19"/>
      <c r="L517" s="16"/>
      <c r="M517" s="19"/>
      <c r="N517" s="20"/>
      <c r="O517" s="20"/>
      <c r="P517" s="20"/>
      <c r="R517" s="21"/>
    </row>
    <row r="518" spans="2:18" x14ac:dyDescent="0.2">
      <c r="B518" s="2"/>
      <c r="C518" s="3"/>
      <c r="D518" s="3"/>
      <c r="E518" s="19"/>
      <c r="F518" s="16"/>
      <c r="G518" s="19"/>
      <c r="H518" s="1"/>
      <c r="I518" s="34"/>
      <c r="J518" s="16"/>
      <c r="K518" s="19"/>
      <c r="L518" s="16"/>
      <c r="M518" s="19"/>
      <c r="N518" s="20"/>
      <c r="O518" s="20"/>
      <c r="P518" s="20"/>
      <c r="R518" s="21"/>
    </row>
    <row r="519" spans="2:18" x14ac:dyDescent="0.2">
      <c r="B519" s="17"/>
      <c r="C519" s="44"/>
      <c r="D519" s="44"/>
      <c r="E519" s="19"/>
      <c r="F519" s="16"/>
      <c r="G519" s="19"/>
      <c r="H519" s="1"/>
      <c r="I519" s="16"/>
      <c r="J519" s="16"/>
      <c r="K519" s="19"/>
      <c r="L519" s="16"/>
      <c r="M519" s="19"/>
      <c r="N519" s="20"/>
      <c r="O519" s="20"/>
      <c r="P519" s="20"/>
      <c r="R519" s="21"/>
    </row>
    <row r="520" spans="2:18" x14ac:dyDescent="0.2">
      <c r="B520" s="17"/>
      <c r="C520" s="44"/>
      <c r="D520" s="44"/>
      <c r="E520" s="19"/>
      <c r="F520" s="16"/>
      <c r="G520" s="19"/>
      <c r="H520" s="1"/>
      <c r="I520" s="2"/>
      <c r="J520" s="28"/>
      <c r="K520" s="19"/>
      <c r="L520" s="16"/>
      <c r="M520" s="19"/>
      <c r="O520" s="24"/>
      <c r="P520" s="24"/>
    </row>
    <row r="521" spans="2:18" x14ac:dyDescent="0.2">
      <c r="B521" s="17"/>
      <c r="C521" s="44"/>
      <c r="D521" s="44"/>
      <c r="E521" s="19"/>
      <c r="F521" s="16"/>
      <c r="G521" s="19"/>
      <c r="H521" s="1"/>
      <c r="I521" s="17"/>
      <c r="J521" s="17"/>
      <c r="K521" s="19"/>
      <c r="L521" s="16"/>
      <c r="M521" s="19"/>
      <c r="O521" s="14"/>
      <c r="P521" s="14"/>
    </row>
    <row r="522" spans="2:18" x14ac:dyDescent="0.2">
      <c r="B522" s="17"/>
      <c r="C522" s="44"/>
      <c r="D522" s="44"/>
      <c r="E522" s="19"/>
      <c r="F522" s="16"/>
      <c r="G522" s="19"/>
      <c r="I522" s="17"/>
      <c r="J522" s="17"/>
      <c r="K522" s="19"/>
      <c r="L522" s="16"/>
      <c r="M522" s="19"/>
      <c r="O522" s="14"/>
      <c r="P522" s="14"/>
    </row>
    <row r="523" spans="2:18" x14ac:dyDescent="0.2">
      <c r="B523" s="17"/>
      <c r="C523" s="44"/>
      <c r="D523" s="44"/>
      <c r="E523" s="19"/>
      <c r="F523" s="16"/>
      <c r="G523" s="19"/>
      <c r="I523" s="17"/>
      <c r="J523" s="17"/>
      <c r="K523" s="19"/>
      <c r="L523" s="16"/>
      <c r="M523" s="19"/>
      <c r="N523" s="14"/>
      <c r="O523" s="14"/>
      <c r="P523" s="14"/>
    </row>
    <row r="524" spans="2:18" x14ac:dyDescent="0.2">
      <c r="B524" s="17"/>
      <c r="C524" s="44"/>
      <c r="D524" s="44"/>
      <c r="E524" s="19"/>
      <c r="F524" s="16"/>
      <c r="G524" s="19"/>
      <c r="I524" s="17"/>
      <c r="J524" s="17"/>
      <c r="K524" s="19"/>
      <c r="L524" s="16"/>
      <c r="M524" s="19"/>
      <c r="N524" s="14"/>
      <c r="O524" s="14"/>
      <c r="P524" s="14"/>
    </row>
    <row r="525" spans="2:18" x14ac:dyDescent="0.2">
      <c r="B525" s="17"/>
      <c r="C525" s="44"/>
      <c r="D525" s="44"/>
      <c r="E525" s="19"/>
      <c r="F525" s="16"/>
      <c r="G525" s="19"/>
      <c r="I525" s="17"/>
      <c r="J525" s="17"/>
      <c r="K525" s="19"/>
      <c r="L525" s="16"/>
      <c r="M525" s="19"/>
      <c r="N525" s="14"/>
      <c r="O525" s="14"/>
      <c r="P525" s="14"/>
    </row>
    <row r="526" spans="2:18" x14ac:dyDescent="0.2">
      <c r="B526" s="17"/>
      <c r="C526" s="44"/>
      <c r="D526" s="44"/>
      <c r="E526" s="19"/>
      <c r="F526" s="16"/>
      <c r="G526" s="19"/>
      <c r="H526" s="19"/>
      <c r="I526" s="17"/>
      <c r="J526" s="17"/>
      <c r="K526" s="19"/>
      <c r="L526" s="16"/>
      <c r="M526" s="19"/>
      <c r="N526" s="14"/>
      <c r="O526" s="14"/>
      <c r="P526" s="14"/>
    </row>
    <row r="527" spans="2:18" x14ac:dyDescent="0.2">
      <c r="B527" s="17"/>
      <c r="C527" s="44"/>
      <c r="D527" s="44"/>
      <c r="E527" s="19"/>
      <c r="F527" s="16"/>
      <c r="G527" s="19"/>
      <c r="H527" s="19"/>
      <c r="I527" s="17"/>
      <c r="J527" s="17"/>
      <c r="K527" s="19"/>
      <c r="L527" s="16"/>
      <c r="M527" s="19"/>
      <c r="N527" s="24"/>
      <c r="O527" s="14"/>
      <c r="P527" s="14"/>
    </row>
    <row r="528" spans="2:18" x14ac:dyDescent="0.2">
      <c r="B528" s="17"/>
      <c r="C528" s="44"/>
      <c r="D528" s="44"/>
      <c r="E528" s="19"/>
      <c r="F528" s="16"/>
      <c r="G528" s="19"/>
      <c r="H528" s="19"/>
      <c r="I528" s="17"/>
      <c r="J528" s="17"/>
      <c r="K528" s="19"/>
      <c r="L528" s="16"/>
      <c r="M528" s="19"/>
      <c r="N528" s="20"/>
      <c r="O528" s="20"/>
      <c r="P528" s="20"/>
      <c r="R528" s="21"/>
    </row>
    <row r="529" spans="2:18" ht="15" x14ac:dyDescent="0.2">
      <c r="B529" s="17"/>
      <c r="C529" s="44"/>
      <c r="D529" s="44"/>
      <c r="E529" s="19"/>
      <c r="F529" s="16">
        <f>SUM(F505:F528)</f>
        <v>20</v>
      </c>
      <c r="G529" s="19">
        <f>SUM(G505:G528)</f>
        <v>29.218999999999998</v>
      </c>
      <c r="H529" s="19"/>
      <c r="I529" s="19"/>
      <c r="J529" s="13"/>
      <c r="K529" s="13"/>
      <c r="L529" s="29">
        <f>SUM(L506:L528)</f>
        <v>20</v>
      </c>
      <c r="M529" s="29">
        <f>SUM(M506:M528)</f>
        <v>12.617149499999998</v>
      </c>
      <c r="N529" s="20"/>
      <c r="O529" s="20"/>
      <c r="P529" s="20"/>
      <c r="R529" s="21"/>
    </row>
    <row r="530" spans="2:18" x14ac:dyDescent="0.2">
      <c r="B530" s="17"/>
      <c r="C530" s="44"/>
      <c r="D530" s="44"/>
      <c r="E530" s="19"/>
      <c r="F530" s="16"/>
      <c r="G530" s="19"/>
      <c r="H530" s="16" t="s">
        <v>10</v>
      </c>
      <c r="I530" s="16"/>
      <c r="J530" s="16">
        <f>G529</f>
        <v>29.218999999999998</v>
      </c>
      <c r="K530" s="19" t="s">
        <v>11</v>
      </c>
      <c r="L530" s="16">
        <f>M529</f>
        <v>12.617149499999998</v>
      </c>
      <c r="M530" s="19">
        <f>J530-L530</f>
        <v>16.601850499999998</v>
      </c>
      <c r="N530" s="20"/>
      <c r="O530" s="20"/>
      <c r="P530" s="20"/>
      <c r="R530" s="21"/>
    </row>
    <row r="532" spans="2:18" ht="15" x14ac:dyDescent="0.2">
      <c r="B532" s="1" t="s">
        <v>7</v>
      </c>
      <c r="C532" s="1"/>
      <c r="D532" s="151">
        <v>1.9</v>
      </c>
      <c r="E532" s="151"/>
      <c r="J532" s="13"/>
      <c r="K532" s="13"/>
      <c r="L532" s="13"/>
      <c r="M532" s="13"/>
      <c r="N532" s="14"/>
      <c r="O532" s="14"/>
      <c r="P532" s="14"/>
    </row>
    <row r="533" spans="2:18" x14ac:dyDescent="0.2">
      <c r="B533" s="149" t="s">
        <v>8</v>
      </c>
      <c r="C533" s="149"/>
      <c r="D533" s="149"/>
      <c r="E533" s="149"/>
      <c r="F533" s="149"/>
      <c r="G533" s="149"/>
      <c r="H533" s="5" t="s">
        <v>5</v>
      </c>
      <c r="I533" s="149" t="s">
        <v>9</v>
      </c>
      <c r="J533" s="149"/>
      <c r="K533" s="149"/>
      <c r="L533" s="149"/>
      <c r="M533" s="149"/>
      <c r="N533" s="15"/>
      <c r="O533" s="15"/>
      <c r="P533" s="20">
        <f>I548-I546</f>
        <v>-23</v>
      </c>
    </row>
    <row r="534" spans="2:18" x14ac:dyDescent="0.2">
      <c r="B534" s="2">
        <v>0</v>
      </c>
      <c r="C534" s="3">
        <v>1.3460000000000001</v>
      </c>
      <c r="D534" s="3"/>
      <c r="E534" s="16"/>
      <c r="F534" s="16"/>
      <c r="G534" s="16"/>
      <c r="H534" s="16"/>
      <c r="I534" s="17"/>
      <c r="J534" s="18"/>
      <c r="K534" s="19"/>
      <c r="L534" s="16"/>
      <c r="M534" s="19"/>
      <c r="N534" s="20"/>
      <c r="O534" s="20"/>
      <c r="P534" s="20"/>
      <c r="R534" s="21"/>
    </row>
    <row r="535" spans="2:18" x14ac:dyDescent="0.2">
      <c r="B535" s="2">
        <v>7</v>
      </c>
      <c r="C535" s="3">
        <v>1.3640000000000001</v>
      </c>
      <c r="D535" s="3"/>
      <c r="E535" s="19">
        <f>(C534+C535)/2</f>
        <v>1.355</v>
      </c>
      <c r="F535" s="16">
        <f t="shared" ref="F535:F547" si="178">B535-B534</f>
        <v>7</v>
      </c>
      <c r="G535" s="19">
        <f>E535*F535</f>
        <v>9.4849999999999994</v>
      </c>
      <c r="H535" s="16"/>
      <c r="I535" s="21"/>
      <c r="J535" s="21"/>
      <c r="K535" s="19"/>
      <c r="L535" s="16"/>
      <c r="M535" s="19"/>
      <c r="N535" s="20"/>
      <c r="O535" s="20"/>
      <c r="P535" s="20"/>
      <c r="Q535" s="22"/>
      <c r="R535" s="21"/>
    </row>
    <row r="536" spans="2:18" x14ac:dyDescent="0.2">
      <c r="B536" s="2">
        <v>8</v>
      </c>
      <c r="C536" s="3">
        <v>2.161</v>
      </c>
      <c r="D536" s="3"/>
      <c r="E536" s="19">
        <f t="shared" ref="E536:E547" si="179">(C535+C536)/2</f>
        <v>1.7625000000000002</v>
      </c>
      <c r="F536" s="16">
        <f t="shared" si="178"/>
        <v>1</v>
      </c>
      <c r="G536" s="19">
        <f t="shared" ref="G536:G547" si="180">E536*F536</f>
        <v>1.7625000000000002</v>
      </c>
      <c r="H536" s="16"/>
      <c r="I536" s="21"/>
      <c r="J536" s="21"/>
      <c r="K536" s="19"/>
      <c r="L536" s="16"/>
      <c r="M536" s="19"/>
      <c r="N536" s="20"/>
      <c r="O536" s="20"/>
      <c r="P536" s="20"/>
      <c r="Q536" s="22"/>
      <c r="R536" s="21"/>
    </row>
    <row r="537" spans="2:18" x14ac:dyDescent="0.2">
      <c r="B537" s="2">
        <v>10</v>
      </c>
      <c r="C537" s="3">
        <v>2.15</v>
      </c>
      <c r="D537" s="3" t="s">
        <v>21</v>
      </c>
      <c r="E537" s="19">
        <f t="shared" si="179"/>
        <v>2.1555</v>
      </c>
      <c r="F537" s="16">
        <f t="shared" si="178"/>
        <v>2</v>
      </c>
      <c r="G537" s="19">
        <f t="shared" si="180"/>
        <v>4.3109999999999999</v>
      </c>
      <c r="H537" s="16"/>
      <c r="I537" s="21"/>
      <c r="J537" s="21"/>
      <c r="K537" s="19"/>
      <c r="L537" s="16"/>
      <c r="M537" s="19"/>
      <c r="N537" s="20"/>
      <c r="O537" s="20"/>
      <c r="P537" s="20"/>
      <c r="Q537" s="22"/>
      <c r="R537" s="21"/>
    </row>
    <row r="538" spans="2:18" x14ac:dyDescent="0.2">
      <c r="B538" s="2">
        <v>11</v>
      </c>
      <c r="C538" s="3">
        <v>1.1160000000000001</v>
      </c>
      <c r="D538" s="3"/>
      <c r="E538" s="19">
        <f t="shared" si="179"/>
        <v>1.633</v>
      </c>
      <c r="F538" s="16">
        <f t="shared" si="178"/>
        <v>1</v>
      </c>
      <c r="G538" s="19">
        <f t="shared" si="180"/>
        <v>1.633</v>
      </c>
      <c r="H538" s="16"/>
      <c r="I538" s="21"/>
      <c r="J538" s="21"/>
      <c r="K538" s="19"/>
      <c r="L538" s="16"/>
      <c r="M538" s="19"/>
      <c r="N538" s="20"/>
      <c r="O538" s="20"/>
      <c r="P538" s="20"/>
      <c r="Q538" s="22"/>
      <c r="R538" s="21"/>
    </row>
    <row r="539" spans="2:18" x14ac:dyDescent="0.2">
      <c r="B539" s="2">
        <v>12</v>
      </c>
      <c r="C539" s="3">
        <v>0.46100000000000002</v>
      </c>
      <c r="D539" s="3"/>
      <c r="E539" s="19">
        <f t="shared" si="179"/>
        <v>0.78850000000000009</v>
      </c>
      <c r="F539" s="16">
        <f t="shared" si="178"/>
        <v>1</v>
      </c>
      <c r="G539" s="19">
        <f t="shared" si="180"/>
        <v>0.78850000000000009</v>
      </c>
      <c r="H539" s="16"/>
      <c r="I539" s="2">
        <v>0</v>
      </c>
      <c r="J539" s="3">
        <v>1.3460000000000001</v>
      </c>
      <c r="K539" s="19"/>
      <c r="L539" s="16"/>
      <c r="M539" s="19"/>
      <c r="N539" s="20"/>
      <c r="O539" s="20"/>
      <c r="P539" s="20"/>
      <c r="Q539" s="22"/>
      <c r="R539" s="21"/>
    </row>
    <row r="540" spans="2:18" x14ac:dyDescent="0.2">
      <c r="B540" s="2">
        <v>13</v>
      </c>
      <c r="C540" s="3">
        <v>-1E-3</v>
      </c>
      <c r="D540" s="3"/>
      <c r="E540" s="19">
        <f t="shared" si="179"/>
        <v>0.23</v>
      </c>
      <c r="F540" s="16">
        <f t="shared" si="178"/>
        <v>1</v>
      </c>
      <c r="G540" s="19">
        <f t="shared" si="180"/>
        <v>0.23</v>
      </c>
      <c r="I540" s="2">
        <v>7</v>
      </c>
      <c r="J540" s="3">
        <v>1.3640000000000001</v>
      </c>
      <c r="K540" s="19">
        <f t="shared" ref="K540:K547" si="181">AVERAGE(J539,J540)</f>
        <v>1.355</v>
      </c>
      <c r="L540" s="16">
        <f t="shared" ref="L540:L547" si="182">I540-I539</f>
        <v>7</v>
      </c>
      <c r="M540" s="19">
        <f t="shared" ref="M540:M547" si="183">L540*K540</f>
        <v>9.4849999999999994</v>
      </c>
      <c r="N540" s="20"/>
      <c r="O540" s="20"/>
      <c r="P540" s="20"/>
      <c r="Q540" s="22"/>
      <c r="R540" s="21"/>
    </row>
    <row r="541" spans="2:18" x14ac:dyDescent="0.2">
      <c r="B541" s="2">
        <v>14</v>
      </c>
      <c r="C541" s="3">
        <v>-0.10299999999999999</v>
      </c>
      <c r="D541" s="3"/>
      <c r="E541" s="19">
        <f t="shared" si="179"/>
        <v>-5.1999999999999998E-2</v>
      </c>
      <c r="F541" s="16">
        <f t="shared" si="178"/>
        <v>1</v>
      </c>
      <c r="G541" s="19">
        <f t="shared" si="180"/>
        <v>-5.1999999999999998E-2</v>
      </c>
      <c r="I541" s="2">
        <v>8</v>
      </c>
      <c r="J541" s="3">
        <v>2.161</v>
      </c>
      <c r="K541" s="19">
        <f t="shared" si="181"/>
        <v>1.7625000000000002</v>
      </c>
      <c r="L541" s="16">
        <f t="shared" si="182"/>
        <v>1</v>
      </c>
      <c r="M541" s="19">
        <f t="shared" si="183"/>
        <v>1.7625000000000002</v>
      </c>
      <c r="N541" s="20"/>
      <c r="O541" s="20"/>
      <c r="P541" s="20"/>
      <c r="Q541" s="22"/>
      <c r="R541" s="21"/>
    </row>
    <row r="542" spans="2:18" x14ac:dyDescent="0.2">
      <c r="B542" s="2">
        <v>15</v>
      </c>
      <c r="C542" s="3">
        <v>1E-3</v>
      </c>
      <c r="D542" s="3"/>
      <c r="E542" s="19">
        <f t="shared" si="179"/>
        <v>-5.0999999999999997E-2</v>
      </c>
      <c r="F542" s="16">
        <f t="shared" si="178"/>
        <v>1</v>
      </c>
      <c r="G542" s="19">
        <f t="shared" si="180"/>
        <v>-5.0999999999999997E-2</v>
      </c>
      <c r="I542" s="74">
        <f>I541+(J541-J542)*1.5</f>
        <v>12.7415</v>
      </c>
      <c r="J542" s="75">
        <v>-1</v>
      </c>
      <c r="K542" s="19">
        <f t="shared" si="181"/>
        <v>0.58050000000000002</v>
      </c>
      <c r="L542" s="16">
        <f t="shared" si="182"/>
        <v>4.7415000000000003</v>
      </c>
      <c r="M542" s="19">
        <f t="shared" si="183"/>
        <v>2.7524407500000003</v>
      </c>
      <c r="N542" s="24"/>
      <c r="O542" s="24"/>
      <c r="P542" s="24"/>
      <c r="Q542" s="22"/>
      <c r="R542" s="21"/>
    </row>
    <row r="543" spans="2:18" x14ac:dyDescent="0.2">
      <c r="B543" s="2">
        <v>16</v>
      </c>
      <c r="C543" s="3">
        <v>0.46</v>
      </c>
      <c r="D543" s="3"/>
      <c r="E543" s="19">
        <f t="shared" si="179"/>
        <v>0.23050000000000001</v>
      </c>
      <c r="F543" s="16">
        <f t="shared" si="178"/>
        <v>1</v>
      </c>
      <c r="G543" s="19">
        <f t="shared" si="180"/>
        <v>0.23050000000000001</v>
      </c>
      <c r="H543" s="16"/>
      <c r="I543" s="76">
        <f>I542+1.5</f>
        <v>14.2415</v>
      </c>
      <c r="J543" s="77">
        <f>J542</f>
        <v>-1</v>
      </c>
      <c r="K543" s="19">
        <f t="shared" si="181"/>
        <v>-1</v>
      </c>
      <c r="L543" s="16">
        <f t="shared" si="182"/>
        <v>1.5</v>
      </c>
      <c r="M543" s="19">
        <f t="shared" si="183"/>
        <v>-1.5</v>
      </c>
      <c r="N543" s="20"/>
      <c r="O543" s="20"/>
      <c r="P543" s="20"/>
      <c r="Q543" s="22"/>
      <c r="R543" s="21"/>
    </row>
    <row r="544" spans="2:18" x14ac:dyDescent="0.2">
      <c r="B544" s="2">
        <v>17</v>
      </c>
      <c r="C544" s="3">
        <v>1.115</v>
      </c>
      <c r="D544" s="3"/>
      <c r="E544" s="19">
        <f t="shared" si="179"/>
        <v>0.78749999999999998</v>
      </c>
      <c r="F544" s="16">
        <f t="shared" si="178"/>
        <v>1</v>
      </c>
      <c r="G544" s="19">
        <f t="shared" si="180"/>
        <v>0.78749999999999998</v>
      </c>
      <c r="H544" s="16"/>
      <c r="I544" s="74">
        <f>I543+1.5</f>
        <v>15.7415</v>
      </c>
      <c r="J544" s="75">
        <f>J542</f>
        <v>-1</v>
      </c>
      <c r="K544" s="19">
        <f t="shared" si="181"/>
        <v>-1</v>
      </c>
      <c r="L544" s="16">
        <f t="shared" si="182"/>
        <v>1.5</v>
      </c>
      <c r="M544" s="19">
        <f t="shared" si="183"/>
        <v>-1.5</v>
      </c>
      <c r="N544" s="24"/>
      <c r="O544" s="24"/>
      <c r="P544" s="24"/>
      <c r="Q544" s="22"/>
      <c r="R544" s="21"/>
    </row>
    <row r="545" spans="2:18" x14ac:dyDescent="0.2">
      <c r="B545" s="2">
        <v>18</v>
      </c>
      <c r="C545" s="3">
        <v>2.41</v>
      </c>
      <c r="D545" s="3" t="s">
        <v>22</v>
      </c>
      <c r="E545" s="19">
        <f t="shared" si="179"/>
        <v>1.7625000000000002</v>
      </c>
      <c r="F545" s="16">
        <f t="shared" si="178"/>
        <v>1</v>
      </c>
      <c r="G545" s="19">
        <f t="shared" si="180"/>
        <v>1.7625000000000002</v>
      </c>
      <c r="H545" s="16"/>
      <c r="I545" s="74">
        <f>I544+(J545-J544)*1.5</f>
        <v>20.8565</v>
      </c>
      <c r="J545" s="78">
        <v>2.41</v>
      </c>
      <c r="K545" s="19">
        <f t="shared" si="181"/>
        <v>0.70500000000000007</v>
      </c>
      <c r="L545" s="16">
        <f t="shared" si="182"/>
        <v>5.1150000000000002</v>
      </c>
      <c r="M545" s="19">
        <f t="shared" si="183"/>
        <v>3.6060750000000006</v>
      </c>
      <c r="N545" s="24"/>
      <c r="O545" s="24"/>
      <c r="P545" s="24"/>
      <c r="Q545" s="22"/>
      <c r="R545" s="21"/>
    </row>
    <row r="546" spans="2:18" x14ac:dyDescent="0.2">
      <c r="B546" s="2">
        <v>23</v>
      </c>
      <c r="C546" s="3">
        <v>2.4049999999999998</v>
      </c>
      <c r="D546" s="3"/>
      <c r="E546" s="19">
        <f t="shared" si="179"/>
        <v>2.4074999999999998</v>
      </c>
      <c r="F546" s="16">
        <f t="shared" si="178"/>
        <v>5</v>
      </c>
      <c r="G546" s="19">
        <f t="shared" si="180"/>
        <v>12.037499999999998</v>
      </c>
      <c r="H546" s="16"/>
      <c r="I546" s="2">
        <v>23</v>
      </c>
      <c r="J546" s="3">
        <v>2.4049999999999998</v>
      </c>
      <c r="K546" s="19">
        <f t="shared" si="181"/>
        <v>2.4074999999999998</v>
      </c>
      <c r="L546" s="16">
        <f t="shared" si="182"/>
        <v>2.1434999999999995</v>
      </c>
      <c r="M546" s="19">
        <f t="shared" si="183"/>
        <v>5.1604762499999985</v>
      </c>
      <c r="N546" s="20"/>
      <c r="O546" s="20"/>
      <c r="P546" s="20"/>
      <c r="R546" s="21"/>
    </row>
    <row r="547" spans="2:18" x14ac:dyDescent="0.2">
      <c r="B547" s="2">
        <v>28</v>
      </c>
      <c r="C547" s="3">
        <v>2.39</v>
      </c>
      <c r="D547" s="3"/>
      <c r="E547" s="19">
        <f t="shared" si="179"/>
        <v>2.3975</v>
      </c>
      <c r="F547" s="16">
        <f t="shared" si="178"/>
        <v>5</v>
      </c>
      <c r="G547" s="19">
        <f t="shared" si="180"/>
        <v>11.987500000000001</v>
      </c>
      <c r="H547" s="1"/>
      <c r="I547" s="2">
        <v>28</v>
      </c>
      <c r="J547" s="3">
        <v>2.39</v>
      </c>
      <c r="K547" s="19">
        <f t="shared" si="181"/>
        <v>2.3975</v>
      </c>
      <c r="L547" s="16">
        <f t="shared" si="182"/>
        <v>5</v>
      </c>
      <c r="M547" s="19">
        <f t="shared" si="183"/>
        <v>11.987500000000001</v>
      </c>
      <c r="N547" s="20"/>
      <c r="O547" s="20"/>
      <c r="P547" s="20"/>
      <c r="R547" s="21"/>
    </row>
    <row r="548" spans="2:18" x14ac:dyDescent="0.2">
      <c r="B548" s="2"/>
      <c r="C548" s="3"/>
      <c r="D548" s="3"/>
      <c r="E548" s="19"/>
      <c r="F548" s="16"/>
      <c r="G548" s="19"/>
      <c r="H548" s="1"/>
      <c r="I548" s="34"/>
      <c r="J548" s="16"/>
      <c r="K548" s="19"/>
      <c r="L548" s="16"/>
      <c r="M548" s="19"/>
      <c r="N548" s="20"/>
      <c r="O548" s="20"/>
      <c r="P548" s="20"/>
      <c r="R548" s="21"/>
    </row>
    <row r="549" spans="2:18" x14ac:dyDescent="0.2">
      <c r="B549" s="17"/>
      <c r="C549" s="44"/>
      <c r="D549" s="44"/>
      <c r="E549" s="19"/>
      <c r="F549" s="16"/>
      <c r="G549" s="19"/>
      <c r="H549" s="1"/>
      <c r="I549" s="16"/>
      <c r="J549" s="16"/>
      <c r="K549" s="19"/>
      <c r="L549" s="16"/>
      <c r="M549" s="19"/>
      <c r="N549" s="20"/>
      <c r="O549" s="20"/>
      <c r="P549" s="20"/>
      <c r="R549" s="21"/>
    </row>
    <row r="550" spans="2:18" x14ac:dyDescent="0.2">
      <c r="B550" s="17"/>
      <c r="C550" s="44"/>
      <c r="D550" s="44"/>
      <c r="E550" s="19"/>
      <c r="F550" s="16"/>
      <c r="G550" s="19"/>
      <c r="H550" s="1"/>
      <c r="I550" s="2"/>
      <c r="J550" s="28"/>
      <c r="K550" s="19"/>
      <c r="L550" s="16"/>
      <c r="M550" s="19"/>
      <c r="O550" s="24"/>
      <c r="P550" s="24"/>
    </row>
    <row r="551" spans="2:18" x14ac:dyDescent="0.2">
      <c r="B551" s="17"/>
      <c r="C551" s="44"/>
      <c r="D551" s="44"/>
      <c r="E551" s="19"/>
      <c r="F551" s="16"/>
      <c r="G551" s="19"/>
      <c r="H551" s="1"/>
      <c r="I551" s="17"/>
      <c r="J551" s="17"/>
      <c r="K551" s="19"/>
      <c r="L551" s="16"/>
      <c r="M551" s="19"/>
      <c r="O551" s="14"/>
      <c r="P551" s="14"/>
    </row>
    <row r="552" spans="2:18" x14ac:dyDescent="0.2">
      <c r="B552" s="17"/>
      <c r="C552" s="44"/>
      <c r="D552" s="44"/>
      <c r="E552" s="19"/>
      <c r="F552" s="16"/>
      <c r="G552" s="19"/>
      <c r="I552" s="17"/>
      <c r="J552" s="17"/>
      <c r="K552" s="19"/>
      <c r="L552" s="16"/>
      <c r="M552" s="19"/>
      <c r="O552" s="14"/>
      <c r="P552" s="14"/>
    </row>
    <row r="553" spans="2:18" x14ac:dyDescent="0.2">
      <c r="B553" s="17"/>
      <c r="C553" s="44"/>
      <c r="D553" s="44"/>
      <c r="E553" s="19"/>
      <c r="F553" s="16"/>
      <c r="G553" s="19"/>
      <c r="I553" s="17"/>
      <c r="J553" s="17"/>
      <c r="K553" s="19"/>
      <c r="L553" s="16"/>
      <c r="M553" s="19"/>
      <c r="N553" s="14"/>
      <c r="O553" s="14"/>
      <c r="P553" s="14"/>
    </row>
    <row r="554" spans="2:18" x14ac:dyDescent="0.2">
      <c r="B554" s="17"/>
      <c r="C554" s="44"/>
      <c r="D554" s="44"/>
      <c r="E554" s="19"/>
      <c r="F554" s="16"/>
      <c r="G554" s="19"/>
      <c r="I554" s="17"/>
      <c r="J554" s="17"/>
      <c r="K554" s="19"/>
      <c r="L554" s="16"/>
      <c r="M554" s="19"/>
      <c r="N554" s="14"/>
      <c r="O554" s="14"/>
      <c r="P554" s="14"/>
    </row>
    <row r="555" spans="2:18" x14ac:dyDescent="0.2">
      <c r="B555" s="17"/>
      <c r="C555" s="44"/>
      <c r="D555" s="44"/>
      <c r="E555" s="19"/>
      <c r="F555" s="16"/>
      <c r="G555" s="19"/>
      <c r="I555" s="17"/>
      <c r="J555" s="17"/>
      <c r="K555" s="19"/>
      <c r="L555" s="16"/>
      <c r="M555" s="19"/>
      <c r="N555" s="14"/>
      <c r="O555" s="14"/>
      <c r="P555" s="14"/>
    </row>
    <row r="556" spans="2:18" x14ac:dyDescent="0.2">
      <c r="B556" s="17"/>
      <c r="C556" s="44"/>
      <c r="D556" s="44"/>
      <c r="E556" s="19"/>
      <c r="F556" s="16"/>
      <c r="G556" s="19"/>
      <c r="H556" s="19"/>
      <c r="I556" s="17"/>
      <c r="J556" s="17"/>
      <c r="K556" s="19"/>
      <c r="L556" s="16"/>
      <c r="M556" s="19"/>
      <c r="N556" s="14"/>
      <c r="O556" s="14"/>
      <c r="P556" s="14"/>
    </row>
    <row r="557" spans="2:18" x14ac:dyDescent="0.2">
      <c r="B557" s="17"/>
      <c r="C557" s="44"/>
      <c r="D557" s="44"/>
      <c r="E557" s="19"/>
      <c r="F557" s="16"/>
      <c r="G557" s="19"/>
      <c r="H557" s="19"/>
      <c r="I557" s="17"/>
      <c r="J557" s="17"/>
      <c r="K557" s="19"/>
      <c r="L557" s="16"/>
      <c r="M557" s="19"/>
      <c r="N557" s="24"/>
      <c r="O557" s="14"/>
      <c r="P557" s="14"/>
    </row>
    <row r="558" spans="2:18" x14ac:dyDescent="0.2">
      <c r="B558" s="17"/>
      <c r="C558" s="44"/>
      <c r="D558" s="44"/>
      <c r="E558" s="19"/>
      <c r="F558" s="16"/>
      <c r="G558" s="19"/>
      <c r="H558" s="19"/>
      <c r="I558" s="17"/>
      <c r="J558" s="17"/>
      <c r="K558" s="19"/>
      <c r="L558" s="16"/>
      <c r="M558" s="19"/>
      <c r="N558" s="20"/>
      <c r="O558" s="20"/>
      <c r="P558" s="20"/>
      <c r="R558" s="21"/>
    </row>
    <row r="559" spans="2:18" ht="15" x14ac:dyDescent="0.2">
      <c r="B559" s="17"/>
      <c r="C559" s="44"/>
      <c r="D559" s="44"/>
      <c r="E559" s="19"/>
      <c r="F559" s="16">
        <f>SUM(F535:F558)</f>
        <v>28</v>
      </c>
      <c r="G559" s="19">
        <f>SUM(G535:G558)</f>
        <v>44.912499999999994</v>
      </c>
      <c r="H559" s="19"/>
      <c r="I559" s="19"/>
      <c r="J559" s="13"/>
      <c r="K559" s="13"/>
      <c r="L559" s="29">
        <f>SUM(L536:L558)</f>
        <v>28</v>
      </c>
      <c r="M559" s="29">
        <f>SUM(M536:M558)</f>
        <v>31.753992</v>
      </c>
      <c r="N559" s="20"/>
      <c r="O559" s="20"/>
      <c r="P559" s="20"/>
      <c r="R559" s="21"/>
    </row>
    <row r="560" spans="2:18" x14ac:dyDescent="0.2">
      <c r="B560" s="17"/>
      <c r="C560" s="44"/>
      <c r="D560" s="44"/>
      <c r="E560" s="19"/>
      <c r="F560" s="16"/>
      <c r="G560" s="19"/>
      <c r="H560" s="16" t="s">
        <v>10</v>
      </c>
      <c r="I560" s="16"/>
      <c r="J560" s="16">
        <f>G559</f>
        <v>44.912499999999994</v>
      </c>
      <c r="K560" s="19" t="s">
        <v>11</v>
      </c>
      <c r="L560" s="16">
        <f>M559</f>
        <v>31.753992</v>
      </c>
      <c r="M560" s="19">
        <f>J560-L560</f>
        <v>13.158507999999994</v>
      </c>
      <c r="N560" s="20"/>
      <c r="O560" s="20"/>
      <c r="P560" s="20"/>
      <c r="R560" s="21"/>
    </row>
    <row r="562" spans="2:18" ht="15" x14ac:dyDescent="0.2">
      <c r="B562" s="1" t="s">
        <v>7</v>
      </c>
      <c r="C562" s="1"/>
      <c r="D562" s="151">
        <v>2</v>
      </c>
      <c r="E562" s="151"/>
      <c r="J562" s="13"/>
      <c r="K562" s="13"/>
      <c r="L562" s="13"/>
      <c r="M562" s="13"/>
      <c r="N562" s="14"/>
      <c r="O562" s="14"/>
      <c r="P562" s="14"/>
    </row>
    <row r="563" spans="2:18" x14ac:dyDescent="0.2">
      <c r="B563" s="149" t="s">
        <v>8</v>
      </c>
      <c r="C563" s="149"/>
      <c r="D563" s="149"/>
      <c r="E563" s="149"/>
      <c r="F563" s="149"/>
      <c r="G563" s="149"/>
      <c r="H563" s="5" t="s">
        <v>5</v>
      </c>
      <c r="I563" s="149" t="s">
        <v>9</v>
      </c>
      <c r="J563" s="149"/>
      <c r="K563" s="149"/>
      <c r="L563" s="149"/>
      <c r="M563" s="149"/>
      <c r="N563" s="15"/>
      <c r="O563" s="15"/>
      <c r="P563" s="20">
        <f>I578-I576</f>
        <v>10</v>
      </c>
    </row>
    <row r="564" spans="2:18" x14ac:dyDescent="0.2">
      <c r="B564" s="2">
        <v>0</v>
      </c>
      <c r="C564" s="3">
        <v>1.8029999999999999</v>
      </c>
      <c r="D564" s="3"/>
      <c r="E564" s="16"/>
      <c r="F564" s="16"/>
      <c r="G564" s="16"/>
      <c r="H564" s="16"/>
      <c r="I564" s="17"/>
      <c r="J564" s="18"/>
      <c r="K564" s="19"/>
      <c r="L564" s="16"/>
      <c r="M564" s="19"/>
      <c r="N564" s="20"/>
      <c r="O564" s="20"/>
      <c r="P564" s="20"/>
      <c r="R564" s="21"/>
    </row>
    <row r="565" spans="2:18" x14ac:dyDescent="0.2">
      <c r="B565" s="2">
        <v>5</v>
      </c>
      <c r="C565" s="3">
        <v>1.7849999999999999</v>
      </c>
      <c r="D565" s="3"/>
      <c r="E565" s="19">
        <f>(C564+C565)/2</f>
        <v>1.794</v>
      </c>
      <c r="F565" s="16">
        <f t="shared" ref="F565:F578" si="184">B565-B564</f>
        <v>5</v>
      </c>
      <c r="G565" s="19">
        <f>E565*F565</f>
        <v>8.9700000000000006</v>
      </c>
      <c r="H565" s="16"/>
      <c r="I565" s="21"/>
      <c r="J565" s="21"/>
      <c r="K565" s="19"/>
      <c r="L565" s="16"/>
      <c r="M565" s="19"/>
      <c r="N565" s="20"/>
      <c r="O565" s="20"/>
      <c r="P565" s="20"/>
      <c r="Q565" s="22"/>
      <c r="R565" s="21"/>
    </row>
    <row r="566" spans="2:18" x14ac:dyDescent="0.2">
      <c r="B566" s="2">
        <v>10</v>
      </c>
      <c r="C566" s="3">
        <v>1.776</v>
      </c>
      <c r="D566" s="3" t="s">
        <v>21</v>
      </c>
      <c r="E566" s="19">
        <f t="shared" ref="E566:E578" si="185">(C565+C566)/2</f>
        <v>1.7805</v>
      </c>
      <c r="F566" s="16">
        <f t="shared" si="184"/>
        <v>5</v>
      </c>
      <c r="G566" s="19">
        <f t="shared" ref="G566:G578" si="186">E566*F566</f>
        <v>8.9024999999999999</v>
      </c>
      <c r="H566" s="16"/>
      <c r="I566" s="21"/>
      <c r="J566" s="21"/>
      <c r="K566" s="19"/>
      <c r="L566" s="16"/>
      <c r="M566" s="19"/>
      <c r="N566" s="20"/>
      <c r="O566" s="20"/>
      <c r="P566" s="20"/>
      <c r="Q566" s="22"/>
      <c r="R566" s="21"/>
    </row>
    <row r="567" spans="2:18" x14ac:dyDescent="0.2">
      <c r="B567" s="2">
        <v>11</v>
      </c>
      <c r="C567" s="3">
        <v>1.589</v>
      </c>
      <c r="D567" s="3"/>
      <c r="E567" s="19">
        <f t="shared" si="185"/>
        <v>1.6825000000000001</v>
      </c>
      <c r="F567" s="16">
        <f t="shared" si="184"/>
        <v>1</v>
      </c>
      <c r="G567" s="19">
        <f t="shared" si="186"/>
        <v>1.6825000000000001</v>
      </c>
      <c r="H567" s="16"/>
      <c r="I567" s="21"/>
      <c r="J567" s="21"/>
      <c r="K567" s="19"/>
      <c r="L567" s="16"/>
      <c r="M567" s="19"/>
      <c r="N567" s="20"/>
      <c r="O567" s="20"/>
      <c r="P567" s="20"/>
      <c r="Q567" s="22"/>
      <c r="R567" s="21"/>
    </row>
    <row r="568" spans="2:18" x14ac:dyDescent="0.2">
      <c r="B568" s="2">
        <v>12</v>
      </c>
      <c r="C568" s="3">
        <v>0.73499999999999999</v>
      </c>
      <c r="D568" s="3"/>
      <c r="E568" s="19">
        <f t="shared" si="185"/>
        <v>1.1619999999999999</v>
      </c>
      <c r="F568" s="16">
        <f t="shared" si="184"/>
        <v>1</v>
      </c>
      <c r="G568" s="19">
        <f t="shared" si="186"/>
        <v>1.1619999999999999</v>
      </c>
      <c r="H568" s="16"/>
      <c r="I568" s="2">
        <v>0</v>
      </c>
      <c r="J568" s="3">
        <v>1.8029999999999999</v>
      </c>
      <c r="K568" s="19"/>
      <c r="L568" s="16"/>
      <c r="M568" s="19"/>
      <c r="N568" s="20"/>
      <c r="O568" s="20"/>
      <c r="P568" s="20"/>
      <c r="Q568" s="22"/>
      <c r="R568" s="21"/>
    </row>
    <row r="569" spans="2:18" x14ac:dyDescent="0.2">
      <c r="B569" s="2">
        <v>13</v>
      </c>
      <c r="C569" s="3">
        <v>0.03</v>
      </c>
      <c r="D569" s="3"/>
      <c r="E569" s="19">
        <f t="shared" si="185"/>
        <v>0.38250000000000001</v>
      </c>
      <c r="F569" s="16">
        <f t="shared" si="184"/>
        <v>1</v>
      </c>
      <c r="G569" s="19">
        <f t="shared" si="186"/>
        <v>0.38250000000000001</v>
      </c>
      <c r="H569" s="16"/>
      <c r="I569" s="2">
        <v>5</v>
      </c>
      <c r="J569" s="3">
        <v>1.7849999999999999</v>
      </c>
      <c r="K569" s="19">
        <f t="shared" ref="K569:K578" si="187">AVERAGE(J568,J569)</f>
        <v>1.794</v>
      </c>
      <c r="L569" s="16">
        <f t="shared" ref="L569:L578" si="188">I569-I568</f>
        <v>5</v>
      </c>
      <c r="M569" s="19">
        <f t="shared" ref="M569:M578" si="189">L569*K569</f>
        <v>8.9700000000000006</v>
      </c>
      <c r="N569" s="20"/>
      <c r="O569" s="20"/>
      <c r="P569" s="20"/>
      <c r="Q569" s="22"/>
      <c r="R569" s="21"/>
    </row>
    <row r="570" spans="2:18" x14ac:dyDescent="0.2">
      <c r="B570" s="2">
        <v>14.5</v>
      </c>
      <c r="C570" s="3">
        <v>-7.1999999999999995E-2</v>
      </c>
      <c r="D570" s="3"/>
      <c r="E570" s="19">
        <f t="shared" si="185"/>
        <v>-2.0999999999999998E-2</v>
      </c>
      <c r="F570" s="16">
        <f t="shared" si="184"/>
        <v>1.5</v>
      </c>
      <c r="G570" s="19">
        <f t="shared" si="186"/>
        <v>-3.15E-2</v>
      </c>
      <c r="I570" s="2">
        <v>9</v>
      </c>
      <c r="J570" s="3">
        <v>1.776</v>
      </c>
      <c r="K570" s="19">
        <f t="shared" si="187"/>
        <v>1.7805</v>
      </c>
      <c r="L570" s="16">
        <f t="shared" si="188"/>
        <v>4</v>
      </c>
      <c r="M570" s="19">
        <f t="shared" si="189"/>
        <v>7.1219999999999999</v>
      </c>
      <c r="N570" s="20"/>
      <c r="O570" s="20"/>
      <c r="P570" s="20"/>
      <c r="Q570" s="22"/>
      <c r="R570" s="21"/>
    </row>
    <row r="571" spans="2:18" x14ac:dyDescent="0.2">
      <c r="B571" s="2">
        <v>16</v>
      </c>
      <c r="C571" s="3">
        <v>3.3000000000000002E-2</v>
      </c>
      <c r="D571" s="3"/>
      <c r="E571" s="19">
        <f t="shared" si="185"/>
        <v>-1.9499999999999997E-2</v>
      </c>
      <c r="F571" s="16">
        <f t="shared" si="184"/>
        <v>1.5</v>
      </c>
      <c r="G571" s="19">
        <f t="shared" si="186"/>
        <v>-2.9249999999999995E-2</v>
      </c>
      <c r="I571" s="74">
        <f>I570+(J570-J571)*1.5</f>
        <v>13.164</v>
      </c>
      <c r="J571" s="75">
        <v>-1</v>
      </c>
      <c r="K571" s="19">
        <f t="shared" si="187"/>
        <v>0.38800000000000001</v>
      </c>
      <c r="L571" s="16">
        <f t="shared" si="188"/>
        <v>4.1639999999999997</v>
      </c>
      <c r="M571" s="19">
        <f t="shared" si="189"/>
        <v>1.615632</v>
      </c>
      <c r="N571" s="20"/>
      <c r="O571" s="20"/>
      <c r="P571" s="20"/>
      <c r="Q571" s="22"/>
      <c r="R571" s="21"/>
    </row>
    <row r="572" spans="2:18" x14ac:dyDescent="0.2">
      <c r="B572" s="2">
        <v>17</v>
      </c>
      <c r="C572" s="3">
        <v>0.64900000000000002</v>
      </c>
      <c r="D572" s="3"/>
      <c r="E572" s="19">
        <f t="shared" si="185"/>
        <v>0.34100000000000003</v>
      </c>
      <c r="F572" s="16">
        <f t="shared" si="184"/>
        <v>1</v>
      </c>
      <c r="G572" s="19">
        <f t="shared" si="186"/>
        <v>0.34100000000000003</v>
      </c>
      <c r="I572" s="76">
        <f>I571+1.5</f>
        <v>14.664</v>
      </c>
      <c r="J572" s="77">
        <f>J571</f>
        <v>-1</v>
      </c>
      <c r="K572" s="19">
        <f t="shared" si="187"/>
        <v>-1</v>
      </c>
      <c r="L572" s="16">
        <f t="shared" si="188"/>
        <v>1.5</v>
      </c>
      <c r="M572" s="19">
        <f t="shared" si="189"/>
        <v>-1.5</v>
      </c>
      <c r="N572" s="24"/>
      <c r="O572" s="24"/>
      <c r="P572" s="24"/>
      <c r="Q572" s="22"/>
      <c r="R572" s="21"/>
    </row>
    <row r="573" spans="2:18" x14ac:dyDescent="0.2">
      <c r="B573" s="2">
        <v>18</v>
      </c>
      <c r="C573" s="3">
        <v>1.54</v>
      </c>
      <c r="D573" s="3"/>
      <c r="E573" s="19">
        <f t="shared" si="185"/>
        <v>1.0945</v>
      </c>
      <c r="F573" s="16">
        <f t="shared" si="184"/>
        <v>1</v>
      </c>
      <c r="G573" s="19">
        <f t="shared" si="186"/>
        <v>1.0945</v>
      </c>
      <c r="H573" s="16"/>
      <c r="I573" s="74">
        <f>I572+1.5</f>
        <v>16.164000000000001</v>
      </c>
      <c r="J573" s="75">
        <f>J571</f>
        <v>-1</v>
      </c>
      <c r="K573" s="19">
        <f t="shared" si="187"/>
        <v>-1</v>
      </c>
      <c r="L573" s="16">
        <f t="shared" si="188"/>
        <v>1.5000000000000018</v>
      </c>
      <c r="M573" s="19">
        <f t="shared" si="189"/>
        <v>-1.5000000000000018</v>
      </c>
      <c r="N573" s="20"/>
      <c r="O573" s="20"/>
      <c r="P573" s="20"/>
      <c r="Q573" s="22"/>
      <c r="R573" s="21"/>
    </row>
    <row r="574" spans="2:18" x14ac:dyDescent="0.2">
      <c r="B574" s="2">
        <v>19</v>
      </c>
      <c r="C574" s="3">
        <v>2.528</v>
      </c>
      <c r="D574" s="3" t="s">
        <v>22</v>
      </c>
      <c r="E574" s="19">
        <f t="shared" si="185"/>
        <v>2.0339999999999998</v>
      </c>
      <c r="F574" s="16">
        <f t="shared" si="184"/>
        <v>1</v>
      </c>
      <c r="G574" s="19">
        <f t="shared" si="186"/>
        <v>2.0339999999999998</v>
      </c>
      <c r="H574" s="16"/>
      <c r="I574" s="74">
        <f>I573+(J574-J573)*1.5</f>
        <v>21.429000000000002</v>
      </c>
      <c r="J574" s="78">
        <v>2.5099999999999998</v>
      </c>
      <c r="K574" s="19">
        <f t="shared" si="187"/>
        <v>0.75499999999999989</v>
      </c>
      <c r="L574" s="16">
        <f t="shared" si="188"/>
        <v>5.2650000000000006</v>
      </c>
      <c r="M574" s="19">
        <f t="shared" si="189"/>
        <v>3.9750749999999999</v>
      </c>
      <c r="N574" s="24"/>
      <c r="O574" s="24"/>
      <c r="P574" s="24"/>
      <c r="Q574" s="22"/>
      <c r="R574" s="21"/>
    </row>
    <row r="575" spans="2:18" x14ac:dyDescent="0.2">
      <c r="B575" s="2">
        <v>22</v>
      </c>
      <c r="C575" s="3">
        <v>2.5139999999999998</v>
      </c>
      <c r="D575" s="3"/>
      <c r="E575" s="19">
        <f t="shared" si="185"/>
        <v>2.5209999999999999</v>
      </c>
      <c r="F575" s="16">
        <f t="shared" si="184"/>
        <v>3</v>
      </c>
      <c r="G575" s="19">
        <f t="shared" si="186"/>
        <v>7.5629999999999997</v>
      </c>
      <c r="H575" s="16"/>
      <c r="I575" s="2">
        <v>22</v>
      </c>
      <c r="J575" s="3">
        <v>2.5139999999999998</v>
      </c>
      <c r="K575" s="19">
        <f t="shared" si="187"/>
        <v>2.5119999999999996</v>
      </c>
      <c r="L575" s="16">
        <f t="shared" si="188"/>
        <v>0.57099999999999795</v>
      </c>
      <c r="M575" s="19">
        <f t="shared" si="189"/>
        <v>1.4343519999999945</v>
      </c>
      <c r="N575" s="24"/>
      <c r="O575" s="24"/>
      <c r="P575" s="24"/>
      <c r="Q575" s="22"/>
      <c r="R575" s="21"/>
    </row>
    <row r="576" spans="2:18" x14ac:dyDescent="0.2">
      <c r="B576" s="2">
        <v>23</v>
      </c>
      <c r="C576" s="3">
        <v>1.7350000000000001</v>
      </c>
      <c r="D576" s="3"/>
      <c r="E576" s="19">
        <f t="shared" si="185"/>
        <v>2.1244999999999998</v>
      </c>
      <c r="F576" s="16">
        <f t="shared" si="184"/>
        <v>1</v>
      </c>
      <c r="G576" s="19">
        <f t="shared" si="186"/>
        <v>2.1244999999999998</v>
      </c>
      <c r="H576" s="16"/>
      <c r="I576" s="2">
        <v>23</v>
      </c>
      <c r="J576" s="3">
        <v>1.7350000000000001</v>
      </c>
      <c r="K576" s="19">
        <f t="shared" si="187"/>
        <v>2.1244999999999998</v>
      </c>
      <c r="L576" s="16">
        <f t="shared" si="188"/>
        <v>1</v>
      </c>
      <c r="M576" s="19">
        <f t="shared" si="189"/>
        <v>2.1244999999999998</v>
      </c>
      <c r="N576" s="20"/>
      <c r="O576" s="20"/>
      <c r="P576" s="20"/>
      <c r="R576" s="21"/>
    </row>
    <row r="577" spans="2:18" x14ac:dyDescent="0.2">
      <c r="B577" s="2">
        <v>28</v>
      </c>
      <c r="C577" s="3">
        <v>1.7290000000000001</v>
      </c>
      <c r="D577" s="3"/>
      <c r="E577" s="19">
        <f t="shared" si="185"/>
        <v>1.7320000000000002</v>
      </c>
      <c r="F577" s="16">
        <f t="shared" si="184"/>
        <v>5</v>
      </c>
      <c r="G577" s="19">
        <f t="shared" si="186"/>
        <v>8.66</v>
      </c>
      <c r="H577" s="1"/>
      <c r="I577" s="2">
        <v>28</v>
      </c>
      <c r="J577" s="3">
        <v>1.7290000000000001</v>
      </c>
      <c r="K577" s="19">
        <f t="shared" si="187"/>
        <v>1.7320000000000002</v>
      </c>
      <c r="L577" s="16">
        <f t="shared" si="188"/>
        <v>5</v>
      </c>
      <c r="M577" s="19">
        <f t="shared" si="189"/>
        <v>8.66</v>
      </c>
      <c r="N577" s="20"/>
      <c r="O577" s="20"/>
      <c r="P577" s="20"/>
      <c r="R577" s="21"/>
    </row>
    <row r="578" spans="2:18" x14ac:dyDescent="0.2">
      <c r="B578" s="2">
        <v>33</v>
      </c>
      <c r="C578" s="3">
        <v>1.7030000000000001</v>
      </c>
      <c r="D578" s="3"/>
      <c r="E578" s="19">
        <f t="shared" si="185"/>
        <v>1.7160000000000002</v>
      </c>
      <c r="F578" s="16">
        <f t="shared" si="184"/>
        <v>5</v>
      </c>
      <c r="G578" s="19">
        <f t="shared" si="186"/>
        <v>8.5800000000000018</v>
      </c>
      <c r="H578" s="1"/>
      <c r="I578" s="2">
        <v>33</v>
      </c>
      <c r="J578" s="3">
        <v>1.7030000000000001</v>
      </c>
      <c r="K578" s="19">
        <f t="shared" si="187"/>
        <v>1.7160000000000002</v>
      </c>
      <c r="L578" s="16">
        <f t="shared" si="188"/>
        <v>5</v>
      </c>
      <c r="M578" s="19">
        <f t="shared" si="189"/>
        <v>8.5800000000000018</v>
      </c>
      <c r="N578" s="20"/>
      <c r="O578" s="20"/>
      <c r="P578" s="20"/>
      <c r="R578" s="21"/>
    </row>
    <row r="579" spans="2:18" x14ac:dyDescent="0.2">
      <c r="B579" s="17"/>
      <c r="C579" s="44"/>
      <c r="D579" s="44"/>
      <c r="E579" s="19"/>
      <c r="F579" s="16"/>
      <c r="G579" s="19"/>
      <c r="H579" s="1"/>
      <c r="I579" s="16"/>
      <c r="J579" s="16"/>
      <c r="K579" s="19"/>
      <c r="L579" s="16"/>
      <c r="M579" s="19"/>
      <c r="N579" s="20"/>
      <c r="O579" s="20"/>
      <c r="P579" s="20"/>
      <c r="R579" s="21"/>
    </row>
    <row r="580" spans="2:18" x14ac:dyDescent="0.2">
      <c r="B580" s="17"/>
      <c r="C580" s="44"/>
      <c r="D580" s="44"/>
      <c r="E580" s="19"/>
      <c r="F580" s="16"/>
      <c r="G580" s="19"/>
      <c r="H580" s="1"/>
      <c r="I580" s="2"/>
      <c r="J580" s="28"/>
      <c r="K580" s="19"/>
      <c r="L580" s="16"/>
      <c r="M580" s="19"/>
      <c r="O580" s="24"/>
      <c r="P580" s="24"/>
    </row>
    <row r="581" spans="2:18" x14ac:dyDescent="0.2">
      <c r="B581" s="17"/>
      <c r="C581" s="44"/>
      <c r="D581" s="44"/>
      <c r="E581" s="19"/>
      <c r="F581" s="16"/>
      <c r="G581" s="19"/>
      <c r="H581" s="1"/>
      <c r="I581" s="17"/>
      <c r="J581" s="17"/>
      <c r="K581" s="19"/>
      <c r="L581" s="16"/>
      <c r="M581" s="19"/>
      <c r="O581" s="14"/>
      <c r="P581" s="14"/>
    </row>
    <row r="582" spans="2:18" x14ac:dyDescent="0.2">
      <c r="B582" s="17"/>
      <c r="C582" s="44"/>
      <c r="D582" s="44"/>
      <c r="E582" s="19"/>
      <c r="F582" s="16"/>
      <c r="G582" s="19"/>
      <c r="I582" s="17"/>
      <c r="J582" s="17"/>
      <c r="K582" s="19"/>
      <c r="L582" s="16"/>
      <c r="M582" s="19"/>
      <c r="O582" s="14"/>
      <c r="P582" s="14"/>
    </row>
    <row r="583" spans="2:18" x14ac:dyDescent="0.2">
      <c r="B583" s="17"/>
      <c r="C583" s="44"/>
      <c r="D583" s="44"/>
      <c r="E583" s="19"/>
      <c r="F583" s="16"/>
      <c r="G583" s="19"/>
      <c r="I583" s="17"/>
      <c r="J583" s="17"/>
      <c r="K583" s="19"/>
      <c r="L583" s="16"/>
      <c r="M583" s="19"/>
      <c r="N583" s="14"/>
      <c r="O583" s="14"/>
      <c r="P583" s="14"/>
    </row>
    <row r="584" spans="2:18" x14ac:dyDescent="0.2">
      <c r="B584" s="17"/>
      <c r="C584" s="44"/>
      <c r="D584" s="44"/>
      <c r="E584" s="19"/>
      <c r="F584" s="16"/>
      <c r="G584" s="19"/>
      <c r="I584" s="17"/>
      <c r="J584" s="17"/>
      <c r="K584" s="19"/>
      <c r="L584" s="16"/>
      <c r="M584" s="19"/>
      <c r="N584" s="14"/>
      <c r="O584" s="14"/>
      <c r="P584" s="14"/>
    </row>
    <row r="585" spans="2:18" x14ac:dyDescent="0.2">
      <c r="B585" s="17"/>
      <c r="C585" s="44"/>
      <c r="D585" s="44"/>
      <c r="E585" s="19"/>
      <c r="F585" s="16"/>
      <c r="G585" s="19"/>
      <c r="I585" s="17"/>
      <c r="J585" s="17"/>
      <c r="K585" s="19"/>
      <c r="L585" s="16"/>
      <c r="M585" s="19"/>
      <c r="N585" s="14"/>
      <c r="O585" s="14"/>
      <c r="P585" s="14"/>
    </row>
    <row r="586" spans="2:18" x14ac:dyDescent="0.2">
      <c r="B586" s="17"/>
      <c r="C586" s="44"/>
      <c r="D586" s="44"/>
      <c r="E586" s="19"/>
      <c r="F586" s="16"/>
      <c r="G586" s="19"/>
      <c r="H586" s="19"/>
      <c r="I586" s="17"/>
      <c r="J586" s="17"/>
      <c r="K586" s="19"/>
      <c r="L586" s="16"/>
      <c r="M586" s="19"/>
      <c r="N586" s="14"/>
      <c r="O586" s="14"/>
      <c r="P586" s="14"/>
    </row>
    <row r="587" spans="2:18" x14ac:dyDescent="0.2">
      <c r="B587" s="17"/>
      <c r="C587" s="44"/>
      <c r="D587" s="44"/>
      <c r="E587" s="19"/>
      <c r="F587" s="16"/>
      <c r="G587" s="19"/>
      <c r="H587" s="19"/>
      <c r="I587" s="17"/>
      <c r="J587" s="17"/>
      <c r="K587" s="19"/>
      <c r="L587" s="16"/>
      <c r="M587" s="19"/>
      <c r="N587" s="24"/>
      <c r="O587" s="14"/>
      <c r="P587" s="14"/>
    </row>
    <row r="588" spans="2:18" x14ac:dyDescent="0.2">
      <c r="B588" s="17"/>
      <c r="C588" s="44"/>
      <c r="D588" s="44"/>
      <c r="E588" s="19"/>
      <c r="F588" s="16"/>
      <c r="G588" s="19"/>
      <c r="H588" s="19"/>
      <c r="I588" s="17"/>
      <c r="J588" s="17"/>
      <c r="K588" s="19"/>
      <c r="L588" s="16"/>
      <c r="M588" s="19"/>
      <c r="N588" s="20"/>
      <c r="O588" s="20"/>
      <c r="P588" s="20"/>
      <c r="R588" s="21"/>
    </row>
    <row r="589" spans="2:18" ht="15" x14ac:dyDescent="0.2">
      <c r="B589" s="17"/>
      <c r="C589" s="44"/>
      <c r="D589" s="44"/>
      <c r="E589" s="19"/>
      <c r="F589" s="16">
        <f>SUM(F565:F588)</f>
        <v>33</v>
      </c>
      <c r="G589" s="19">
        <f>SUM(G565:G588)</f>
        <v>51.435749999999999</v>
      </c>
      <c r="H589" s="19"/>
      <c r="I589" s="19"/>
      <c r="J589" s="13"/>
      <c r="K589" s="13"/>
      <c r="L589" s="29">
        <f>SUM(L566:L588)</f>
        <v>33</v>
      </c>
      <c r="M589" s="29">
        <f>SUM(M566:M588)</f>
        <v>39.48155899999999</v>
      </c>
      <c r="N589" s="20"/>
      <c r="O589" s="20"/>
      <c r="P589" s="20"/>
      <c r="R589" s="21"/>
    </row>
    <row r="590" spans="2:18" x14ac:dyDescent="0.2">
      <c r="B590" s="17"/>
      <c r="C590" s="44"/>
      <c r="D590" s="44"/>
      <c r="E590" s="19"/>
      <c r="F590" s="16"/>
      <c r="G590" s="19"/>
      <c r="H590" s="16" t="s">
        <v>10</v>
      </c>
      <c r="I590" s="16"/>
      <c r="J590" s="16">
        <f>G589</f>
        <v>51.435749999999999</v>
      </c>
      <c r="K590" s="19" t="s">
        <v>11</v>
      </c>
      <c r="L590" s="16">
        <f>M589</f>
        <v>39.48155899999999</v>
      </c>
      <c r="M590" s="19">
        <f>J590-L590</f>
        <v>11.954191000000009</v>
      </c>
      <c r="N590" s="20"/>
      <c r="O590" s="20"/>
      <c r="P590" s="20"/>
      <c r="R590" s="21"/>
    </row>
    <row r="592" spans="2:18" ht="15" x14ac:dyDescent="0.2">
      <c r="B592" s="1" t="s">
        <v>7</v>
      </c>
      <c r="C592" s="1"/>
      <c r="D592" s="151">
        <v>2.1</v>
      </c>
      <c r="E592" s="151"/>
      <c r="J592" s="13"/>
      <c r="K592" s="13"/>
      <c r="L592" s="13"/>
      <c r="M592" s="13"/>
      <c r="N592" s="14"/>
      <c r="O592" s="14"/>
      <c r="P592" s="14"/>
    </row>
    <row r="593" spans="2:18" x14ac:dyDescent="0.2">
      <c r="B593" s="149" t="s">
        <v>8</v>
      </c>
      <c r="C593" s="149"/>
      <c r="D593" s="149"/>
      <c r="E593" s="149"/>
      <c r="F593" s="149"/>
      <c r="G593" s="149"/>
      <c r="H593" s="5" t="s">
        <v>5</v>
      </c>
      <c r="I593" s="149" t="s">
        <v>9</v>
      </c>
      <c r="J593" s="149"/>
      <c r="K593" s="149"/>
      <c r="L593" s="149"/>
      <c r="M593" s="149"/>
      <c r="N593" s="15"/>
      <c r="O593" s="15"/>
      <c r="P593" s="20">
        <f>I608-I606</f>
        <v>7.1234999999999999</v>
      </c>
    </row>
    <row r="594" spans="2:18" x14ac:dyDescent="0.2">
      <c r="B594" s="2">
        <v>0</v>
      </c>
      <c r="C594" s="3">
        <v>2.0230000000000001</v>
      </c>
      <c r="D594" s="3"/>
      <c r="E594" s="16"/>
      <c r="F594" s="16"/>
      <c r="G594" s="16"/>
      <c r="H594" s="16"/>
      <c r="I594" s="17"/>
      <c r="J594" s="18"/>
      <c r="K594" s="19"/>
      <c r="L594" s="16"/>
      <c r="M594" s="19"/>
      <c r="N594" s="20"/>
      <c r="O594" s="20"/>
      <c r="P594" s="20"/>
      <c r="R594" s="21"/>
    </row>
    <row r="595" spans="2:18" x14ac:dyDescent="0.2">
      <c r="B595" s="2">
        <v>7</v>
      </c>
      <c r="C595" s="3">
        <v>2.04</v>
      </c>
      <c r="D595" s="3"/>
      <c r="E595" s="19">
        <f>(C594+C595)/2</f>
        <v>2.0315000000000003</v>
      </c>
      <c r="F595" s="16">
        <f t="shared" ref="F595:F609" si="190">B595-B594</f>
        <v>7</v>
      </c>
      <c r="G595" s="19">
        <f>E595*F595</f>
        <v>14.220500000000001</v>
      </c>
      <c r="H595" s="16"/>
      <c r="I595" s="21"/>
      <c r="J595" s="21"/>
      <c r="K595" s="19"/>
      <c r="L595" s="16"/>
      <c r="M595" s="19"/>
      <c r="N595" s="20"/>
      <c r="O595" s="20"/>
      <c r="P595" s="20"/>
      <c r="Q595" s="22"/>
      <c r="R595" s="21"/>
    </row>
    <row r="596" spans="2:18" x14ac:dyDescent="0.2">
      <c r="B596" s="2">
        <v>8</v>
      </c>
      <c r="C596" s="3">
        <v>2.63</v>
      </c>
      <c r="D596" s="3"/>
      <c r="E596" s="19">
        <f t="shared" ref="E596:E609" si="191">(C595+C596)/2</f>
        <v>2.335</v>
      </c>
      <c r="F596" s="16">
        <f t="shared" si="190"/>
        <v>1</v>
      </c>
      <c r="G596" s="19">
        <f t="shared" ref="G596:G609" si="192">E596*F596</f>
        <v>2.335</v>
      </c>
      <c r="H596" s="16"/>
      <c r="I596" s="21"/>
      <c r="J596" s="21"/>
      <c r="K596" s="19"/>
      <c r="L596" s="16"/>
      <c r="M596" s="19"/>
      <c r="N596" s="20"/>
      <c r="O596" s="20"/>
      <c r="P596" s="20"/>
      <c r="Q596" s="22"/>
      <c r="R596" s="21"/>
    </row>
    <row r="597" spans="2:18" x14ac:dyDescent="0.2">
      <c r="B597" s="2">
        <v>10</v>
      </c>
      <c r="C597" s="3">
        <v>2.6150000000000002</v>
      </c>
      <c r="D597" s="3" t="s">
        <v>21</v>
      </c>
      <c r="E597" s="19">
        <f t="shared" si="191"/>
        <v>2.6225000000000001</v>
      </c>
      <c r="F597" s="16">
        <f t="shared" si="190"/>
        <v>2</v>
      </c>
      <c r="G597" s="19">
        <f t="shared" si="192"/>
        <v>5.2450000000000001</v>
      </c>
      <c r="H597" s="16"/>
      <c r="I597" s="21"/>
      <c r="J597" s="21"/>
      <c r="K597" s="19"/>
      <c r="L597" s="16"/>
      <c r="M597" s="19"/>
      <c r="N597" s="20"/>
      <c r="O597" s="20"/>
      <c r="P597" s="20"/>
      <c r="Q597" s="22"/>
      <c r="R597" s="21"/>
    </row>
    <row r="598" spans="2:18" x14ac:dyDescent="0.2">
      <c r="B598" s="2">
        <v>11</v>
      </c>
      <c r="C598" s="3">
        <v>1.5840000000000001</v>
      </c>
      <c r="D598" s="3"/>
      <c r="E598" s="19">
        <f t="shared" si="191"/>
        <v>2.0994999999999999</v>
      </c>
      <c r="F598" s="16">
        <f t="shared" si="190"/>
        <v>1</v>
      </c>
      <c r="G598" s="19">
        <f t="shared" si="192"/>
        <v>2.0994999999999999</v>
      </c>
      <c r="H598" s="16"/>
      <c r="I598" s="21"/>
      <c r="J598" s="21"/>
      <c r="K598" s="19"/>
      <c r="L598" s="16"/>
      <c r="M598" s="19"/>
      <c r="N598" s="20"/>
      <c r="O598" s="20"/>
      <c r="P598" s="20"/>
      <c r="Q598" s="22"/>
      <c r="R598" s="21"/>
    </row>
    <row r="599" spans="2:18" x14ac:dyDescent="0.2">
      <c r="B599" s="2">
        <v>12</v>
      </c>
      <c r="C599" s="3">
        <v>0.73299999999999998</v>
      </c>
      <c r="D599" s="3"/>
      <c r="E599" s="19">
        <f t="shared" si="191"/>
        <v>1.1585000000000001</v>
      </c>
      <c r="F599" s="16">
        <f t="shared" si="190"/>
        <v>1</v>
      </c>
      <c r="G599" s="19">
        <f t="shared" si="192"/>
        <v>1.1585000000000001</v>
      </c>
      <c r="H599" s="16"/>
      <c r="I599" s="21"/>
      <c r="J599" s="21"/>
      <c r="K599" s="19"/>
      <c r="L599" s="16"/>
      <c r="M599" s="19"/>
      <c r="N599" s="20"/>
      <c r="O599" s="20"/>
      <c r="P599" s="20"/>
      <c r="Q599" s="22"/>
      <c r="R599" s="21"/>
    </row>
    <row r="600" spans="2:18" x14ac:dyDescent="0.2">
      <c r="B600" s="2">
        <v>13</v>
      </c>
      <c r="C600" s="3">
        <v>0.113</v>
      </c>
      <c r="D600" s="3"/>
      <c r="E600" s="19">
        <f t="shared" si="191"/>
        <v>0.42299999999999999</v>
      </c>
      <c r="F600" s="16">
        <f t="shared" si="190"/>
        <v>1</v>
      </c>
      <c r="G600" s="19">
        <f t="shared" si="192"/>
        <v>0.42299999999999999</v>
      </c>
      <c r="I600" s="21"/>
      <c r="J600" s="21"/>
      <c r="K600" s="19"/>
      <c r="L600" s="16"/>
      <c r="M600" s="19"/>
      <c r="N600" s="20"/>
      <c r="O600" s="20"/>
      <c r="P600" s="20"/>
      <c r="Q600" s="22"/>
      <c r="R600" s="21"/>
    </row>
    <row r="601" spans="2:18" x14ac:dyDescent="0.2">
      <c r="B601" s="2">
        <v>15</v>
      </c>
      <c r="C601" s="3">
        <v>8.9999999999999993E-3</v>
      </c>
      <c r="D601" s="3"/>
      <c r="E601" s="19">
        <f t="shared" si="191"/>
        <v>6.0999999999999999E-2</v>
      </c>
      <c r="F601" s="16">
        <f t="shared" si="190"/>
        <v>2</v>
      </c>
      <c r="G601" s="19">
        <f t="shared" si="192"/>
        <v>0.122</v>
      </c>
      <c r="I601" s="21"/>
      <c r="J601" s="21"/>
      <c r="K601" s="19"/>
      <c r="L601" s="16"/>
      <c r="M601" s="19"/>
      <c r="N601" s="20"/>
      <c r="O601" s="20"/>
      <c r="P601" s="20"/>
      <c r="Q601" s="22"/>
      <c r="R601" s="21"/>
    </row>
    <row r="602" spans="2:18" x14ac:dyDescent="0.2">
      <c r="B602" s="2">
        <v>17</v>
      </c>
      <c r="C602" s="3">
        <v>0.11</v>
      </c>
      <c r="D602" s="3"/>
      <c r="E602" s="19">
        <f t="shared" si="191"/>
        <v>5.9499999999999997E-2</v>
      </c>
      <c r="F602" s="16">
        <f t="shared" si="190"/>
        <v>2</v>
      </c>
      <c r="G602" s="19">
        <f t="shared" si="192"/>
        <v>0.11899999999999999</v>
      </c>
      <c r="I602" s="2">
        <v>0</v>
      </c>
      <c r="J602" s="3">
        <v>2.0230000000000001</v>
      </c>
      <c r="K602" s="19"/>
      <c r="L602" s="16"/>
      <c r="M602" s="19"/>
      <c r="N602" s="24"/>
      <c r="O602" s="24"/>
      <c r="P602" s="24"/>
      <c r="Q602" s="22"/>
      <c r="R602" s="21"/>
    </row>
    <row r="603" spans="2:18" x14ac:dyDescent="0.2">
      <c r="B603" s="2">
        <v>18</v>
      </c>
      <c r="C603" s="3">
        <v>0.72899999999999998</v>
      </c>
      <c r="D603" s="3"/>
      <c r="E603" s="19">
        <f t="shared" si="191"/>
        <v>0.41949999999999998</v>
      </c>
      <c r="F603" s="16">
        <f t="shared" si="190"/>
        <v>1</v>
      </c>
      <c r="G603" s="19">
        <f t="shared" si="192"/>
        <v>0.41949999999999998</v>
      </c>
      <c r="H603" s="16"/>
      <c r="I603" s="2">
        <v>7</v>
      </c>
      <c r="J603" s="3">
        <v>2.04</v>
      </c>
      <c r="K603" s="19">
        <f t="shared" ref="K603:K612" si="193">AVERAGE(J602,J603)</f>
        <v>2.0315000000000003</v>
      </c>
      <c r="L603" s="16">
        <f t="shared" ref="L603:L612" si="194">I603-I602</f>
        <v>7</v>
      </c>
      <c r="M603" s="19">
        <f t="shared" ref="M603:M612" si="195">L603*K603</f>
        <v>14.220500000000001</v>
      </c>
      <c r="N603" s="20"/>
      <c r="O603" s="20"/>
      <c r="P603" s="20"/>
      <c r="Q603" s="22"/>
      <c r="R603" s="21"/>
    </row>
    <row r="604" spans="2:18" x14ac:dyDescent="0.2">
      <c r="B604" s="2">
        <v>19</v>
      </c>
      <c r="C604" s="3">
        <v>1.58</v>
      </c>
      <c r="D604" s="3"/>
      <c r="E604" s="19">
        <f t="shared" si="191"/>
        <v>1.1545000000000001</v>
      </c>
      <c r="F604" s="16">
        <f t="shared" si="190"/>
        <v>1</v>
      </c>
      <c r="G604" s="19">
        <f t="shared" si="192"/>
        <v>1.1545000000000001</v>
      </c>
      <c r="H604" s="16"/>
      <c r="I604" s="2">
        <v>8</v>
      </c>
      <c r="J604" s="3">
        <v>2.63</v>
      </c>
      <c r="K604" s="19">
        <f t="shared" si="193"/>
        <v>2.335</v>
      </c>
      <c r="L604" s="16">
        <f t="shared" si="194"/>
        <v>1</v>
      </c>
      <c r="M604" s="19">
        <f t="shared" si="195"/>
        <v>2.335</v>
      </c>
      <c r="N604" s="24"/>
      <c r="O604" s="24"/>
      <c r="P604" s="24"/>
      <c r="Q604" s="22"/>
      <c r="R604" s="21"/>
    </row>
    <row r="605" spans="2:18" x14ac:dyDescent="0.2">
      <c r="B605" s="2">
        <v>20</v>
      </c>
      <c r="C605" s="3">
        <v>2.7490000000000001</v>
      </c>
      <c r="D605" s="3" t="s">
        <v>22</v>
      </c>
      <c r="E605" s="19">
        <f t="shared" si="191"/>
        <v>2.1645000000000003</v>
      </c>
      <c r="F605" s="16">
        <f t="shared" si="190"/>
        <v>1</v>
      </c>
      <c r="G605" s="19">
        <f t="shared" si="192"/>
        <v>2.1645000000000003</v>
      </c>
      <c r="H605" s="16"/>
      <c r="I605" s="74">
        <f>I604+(J604-J605)*1.5</f>
        <v>13.445</v>
      </c>
      <c r="J605" s="75">
        <v>-1</v>
      </c>
      <c r="K605" s="19">
        <f t="shared" si="193"/>
        <v>0.81499999999999995</v>
      </c>
      <c r="L605" s="16">
        <f t="shared" si="194"/>
        <v>5.4450000000000003</v>
      </c>
      <c r="M605" s="19">
        <f t="shared" si="195"/>
        <v>4.4376749999999996</v>
      </c>
      <c r="N605" s="24"/>
      <c r="O605" s="24"/>
      <c r="P605" s="24"/>
      <c r="Q605" s="22"/>
      <c r="R605" s="21"/>
    </row>
    <row r="606" spans="2:18" x14ac:dyDescent="0.2">
      <c r="B606" s="2">
        <v>23</v>
      </c>
      <c r="C606" s="3">
        <v>2.734</v>
      </c>
      <c r="D606" s="3"/>
      <c r="E606" s="19">
        <f t="shared" si="191"/>
        <v>2.7415000000000003</v>
      </c>
      <c r="F606" s="16">
        <f t="shared" si="190"/>
        <v>3</v>
      </c>
      <c r="G606" s="19">
        <f t="shared" si="192"/>
        <v>8.2245000000000008</v>
      </c>
      <c r="H606" s="16"/>
      <c r="I606" s="76">
        <f>I605+1.5</f>
        <v>14.945</v>
      </c>
      <c r="J606" s="77">
        <f>J605</f>
        <v>-1</v>
      </c>
      <c r="K606" s="19">
        <f t="shared" si="193"/>
        <v>-1</v>
      </c>
      <c r="L606" s="16">
        <f t="shared" si="194"/>
        <v>1.5</v>
      </c>
      <c r="M606" s="19">
        <f t="shared" si="195"/>
        <v>-1.5</v>
      </c>
      <c r="N606" s="20"/>
      <c r="O606" s="20"/>
      <c r="P606" s="20"/>
      <c r="R606" s="21"/>
    </row>
    <row r="607" spans="2:18" x14ac:dyDescent="0.2">
      <c r="B607" s="2">
        <v>24</v>
      </c>
      <c r="C607" s="3">
        <v>1.8660000000000001</v>
      </c>
      <c r="D607" s="3"/>
      <c r="E607" s="19">
        <f t="shared" si="191"/>
        <v>2.2999999999999998</v>
      </c>
      <c r="F607" s="16">
        <f t="shared" si="190"/>
        <v>1</v>
      </c>
      <c r="G607" s="19">
        <f t="shared" si="192"/>
        <v>2.2999999999999998</v>
      </c>
      <c r="H607" s="1"/>
      <c r="I607" s="74">
        <f>I606+1.5</f>
        <v>16.445</v>
      </c>
      <c r="J607" s="75">
        <f>J605</f>
        <v>-1</v>
      </c>
      <c r="K607" s="19">
        <f t="shared" si="193"/>
        <v>-1</v>
      </c>
      <c r="L607" s="16">
        <f t="shared" si="194"/>
        <v>1.5</v>
      </c>
      <c r="M607" s="19">
        <f t="shared" si="195"/>
        <v>-1.5</v>
      </c>
      <c r="N607" s="20"/>
      <c r="O607" s="20"/>
      <c r="P607" s="20"/>
      <c r="R607" s="21"/>
    </row>
    <row r="608" spans="2:18" x14ac:dyDescent="0.2">
      <c r="B608" s="2">
        <v>30</v>
      </c>
      <c r="C608" s="3">
        <v>1.859</v>
      </c>
      <c r="D608" s="3"/>
      <c r="E608" s="19">
        <f t="shared" si="191"/>
        <v>1.8625</v>
      </c>
      <c r="F608" s="16">
        <f t="shared" si="190"/>
        <v>6</v>
      </c>
      <c r="G608" s="19">
        <f t="shared" si="192"/>
        <v>11.175000000000001</v>
      </c>
      <c r="H608" s="1"/>
      <c r="I608" s="74">
        <f>I607+(J608-J607)*1.5</f>
        <v>22.0685</v>
      </c>
      <c r="J608" s="78">
        <v>2.7490000000000001</v>
      </c>
      <c r="K608" s="19">
        <f t="shared" si="193"/>
        <v>0.87450000000000006</v>
      </c>
      <c r="L608" s="16">
        <f t="shared" si="194"/>
        <v>5.6234999999999999</v>
      </c>
      <c r="M608" s="19">
        <f t="shared" si="195"/>
        <v>4.9177507500000006</v>
      </c>
      <c r="N608" s="20"/>
      <c r="O608" s="20"/>
      <c r="P608" s="20"/>
      <c r="R608" s="21"/>
    </row>
    <row r="609" spans="2:18" x14ac:dyDescent="0.2">
      <c r="B609" s="17">
        <v>35</v>
      </c>
      <c r="C609" s="44">
        <v>1.8540000000000001</v>
      </c>
      <c r="D609" s="44"/>
      <c r="E609" s="19">
        <f t="shared" si="191"/>
        <v>1.8565</v>
      </c>
      <c r="F609" s="16">
        <f t="shared" si="190"/>
        <v>5</v>
      </c>
      <c r="G609" s="19">
        <f t="shared" si="192"/>
        <v>9.2825000000000006</v>
      </c>
      <c r="H609" s="1"/>
      <c r="I609" s="2">
        <v>23</v>
      </c>
      <c r="J609" s="3">
        <v>2.734</v>
      </c>
      <c r="K609" s="19">
        <f t="shared" si="193"/>
        <v>2.7415000000000003</v>
      </c>
      <c r="L609" s="16">
        <f t="shared" si="194"/>
        <v>0.93149999999999977</v>
      </c>
      <c r="M609" s="19">
        <f t="shared" si="195"/>
        <v>2.5537072499999995</v>
      </c>
      <c r="N609" s="20"/>
      <c r="O609" s="20"/>
      <c r="P609" s="20"/>
      <c r="R609" s="21"/>
    </row>
    <row r="610" spans="2:18" x14ac:dyDescent="0.2">
      <c r="B610" s="17"/>
      <c r="C610" s="44"/>
      <c r="D610" s="44"/>
      <c r="E610" s="19"/>
      <c r="F610" s="16"/>
      <c r="G610" s="19"/>
      <c r="H610" s="1"/>
      <c r="I610" s="2">
        <v>24</v>
      </c>
      <c r="J610" s="3">
        <v>1.8660000000000001</v>
      </c>
      <c r="K610" s="19">
        <f t="shared" si="193"/>
        <v>2.2999999999999998</v>
      </c>
      <c r="L610" s="16">
        <f t="shared" si="194"/>
        <v>1</v>
      </c>
      <c r="M610" s="19">
        <f t="shared" si="195"/>
        <v>2.2999999999999998</v>
      </c>
      <c r="O610" s="24"/>
      <c r="P610" s="24"/>
    </row>
    <row r="611" spans="2:18" x14ac:dyDescent="0.2">
      <c r="B611" s="17"/>
      <c r="C611" s="44"/>
      <c r="D611" s="44"/>
      <c r="E611" s="19"/>
      <c r="F611" s="16"/>
      <c r="G611" s="19"/>
      <c r="H611" s="1"/>
      <c r="I611" s="2">
        <v>30</v>
      </c>
      <c r="J611" s="3">
        <v>1.859</v>
      </c>
      <c r="K611" s="19">
        <f t="shared" si="193"/>
        <v>1.8625</v>
      </c>
      <c r="L611" s="16">
        <f t="shared" si="194"/>
        <v>6</v>
      </c>
      <c r="M611" s="19">
        <f t="shared" si="195"/>
        <v>11.175000000000001</v>
      </c>
      <c r="O611" s="14"/>
      <c r="P611" s="14"/>
    </row>
    <row r="612" spans="2:18" x14ac:dyDescent="0.2">
      <c r="B612" s="17"/>
      <c r="C612" s="44"/>
      <c r="D612" s="44"/>
      <c r="E612" s="19"/>
      <c r="F612" s="16"/>
      <c r="G612" s="19"/>
      <c r="I612" s="17">
        <v>35</v>
      </c>
      <c r="J612" s="44">
        <v>1.8540000000000001</v>
      </c>
      <c r="K612" s="19">
        <f t="shared" si="193"/>
        <v>1.8565</v>
      </c>
      <c r="L612" s="16">
        <f t="shared" si="194"/>
        <v>5</v>
      </c>
      <c r="M612" s="19">
        <f t="shared" si="195"/>
        <v>9.2825000000000006</v>
      </c>
      <c r="O612" s="14"/>
      <c r="P612" s="14"/>
    </row>
    <row r="613" spans="2:18" x14ac:dyDescent="0.2">
      <c r="B613" s="17"/>
      <c r="C613" s="44"/>
      <c r="D613" s="44"/>
      <c r="E613" s="19"/>
      <c r="F613" s="16"/>
      <c r="G613" s="19"/>
      <c r="I613" s="17"/>
      <c r="J613" s="17"/>
      <c r="K613" s="19"/>
      <c r="L613" s="16"/>
      <c r="M613" s="19"/>
      <c r="N613" s="14"/>
      <c r="O613" s="14"/>
      <c r="P613" s="14"/>
    </row>
    <row r="614" spans="2:18" x14ac:dyDescent="0.2">
      <c r="B614" s="17"/>
      <c r="C614" s="44"/>
      <c r="D614" s="44"/>
      <c r="E614" s="19"/>
      <c r="F614" s="16"/>
      <c r="G614" s="19"/>
      <c r="I614" s="17"/>
      <c r="J614" s="17"/>
      <c r="K614" s="19"/>
      <c r="L614" s="16"/>
      <c r="M614" s="19"/>
      <c r="N614" s="14"/>
      <c r="O614" s="14"/>
      <c r="P614" s="14"/>
    </row>
    <row r="615" spans="2:18" x14ac:dyDescent="0.2">
      <c r="B615" s="17"/>
      <c r="C615" s="44"/>
      <c r="D615" s="44"/>
      <c r="E615" s="19"/>
      <c r="F615" s="16"/>
      <c r="G615" s="19"/>
      <c r="I615" s="17"/>
      <c r="J615" s="17"/>
      <c r="K615" s="19"/>
      <c r="L615" s="16"/>
      <c r="M615" s="19"/>
      <c r="N615" s="14"/>
      <c r="O615" s="14"/>
      <c r="P615" s="14"/>
    </row>
    <row r="616" spans="2:18" x14ac:dyDescent="0.2">
      <c r="B616" s="17"/>
      <c r="C616" s="44"/>
      <c r="D616" s="44"/>
      <c r="E616" s="19"/>
      <c r="F616" s="16"/>
      <c r="G616" s="19"/>
      <c r="H616" s="19"/>
      <c r="I616" s="17"/>
      <c r="J616" s="17"/>
      <c r="K616" s="19"/>
      <c r="L616" s="16"/>
      <c r="M616" s="19"/>
      <c r="N616" s="14"/>
      <c r="O616" s="14"/>
      <c r="P616" s="14"/>
    </row>
    <row r="617" spans="2:18" x14ac:dyDescent="0.2">
      <c r="B617" s="17"/>
      <c r="C617" s="44"/>
      <c r="D617" s="44"/>
      <c r="E617" s="19"/>
      <c r="F617" s="16"/>
      <c r="G617" s="19"/>
      <c r="H617" s="19"/>
      <c r="I617" s="17"/>
      <c r="J617" s="17"/>
      <c r="K617" s="19"/>
      <c r="L617" s="16"/>
      <c r="M617" s="19"/>
      <c r="N617" s="24"/>
      <c r="O617" s="14"/>
      <c r="P617" s="14"/>
    </row>
    <row r="618" spans="2:18" x14ac:dyDescent="0.2">
      <c r="B618" s="17"/>
      <c r="C618" s="44"/>
      <c r="D618" s="44"/>
      <c r="E618" s="19"/>
      <c r="F618" s="16"/>
      <c r="G618" s="19"/>
      <c r="H618" s="19"/>
      <c r="I618" s="17"/>
      <c r="J618" s="17"/>
      <c r="K618" s="19"/>
      <c r="L618" s="16"/>
      <c r="M618" s="19"/>
      <c r="N618" s="20"/>
      <c r="O618" s="20"/>
      <c r="P618" s="20"/>
      <c r="R618" s="21"/>
    </row>
    <row r="619" spans="2:18" ht="15" x14ac:dyDescent="0.2">
      <c r="B619" s="17"/>
      <c r="C619" s="44"/>
      <c r="D619" s="44"/>
      <c r="E619" s="19"/>
      <c r="F619" s="16">
        <f>SUM(F595:F618)</f>
        <v>35</v>
      </c>
      <c r="G619" s="19">
        <f>SUM(G595:G618)</f>
        <v>60.442999999999998</v>
      </c>
      <c r="H619" s="19"/>
      <c r="I619" s="19"/>
      <c r="J619" s="13"/>
      <c r="K619" s="13"/>
      <c r="L619" s="29">
        <f>SUM(L596:L618)</f>
        <v>35</v>
      </c>
      <c r="M619" s="29">
        <f>SUM(M596:M618)</f>
        <v>48.222132999999999</v>
      </c>
      <c r="N619" s="20"/>
      <c r="O619" s="20"/>
      <c r="P619" s="20"/>
      <c r="R619" s="21"/>
    </row>
    <row r="620" spans="2:18" x14ac:dyDescent="0.2">
      <c r="B620" s="17"/>
      <c r="C620" s="44"/>
      <c r="D620" s="44"/>
      <c r="E620" s="19"/>
      <c r="F620" s="16"/>
      <c r="G620" s="19"/>
      <c r="H620" s="16" t="s">
        <v>10</v>
      </c>
      <c r="I620" s="16"/>
      <c r="J620" s="16">
        <f>G619</f>
        <v>60.442999999999998</v>
      </c>
      <c r="K620" s="19" t="s">
        <v>11</v>
      </c>
      <c r="L620" s="16">
        <f>M619</f>
        <v>48.222132999999999</v>
      </c>
      <c r="M620" s="19">
        <f>J620-L620</f>
        <v>12.220866999999998</v>
      </c>
      <c r="N620" s="20"/>
      <c r="O620" s="20"/>
      <c r="P620" s="20"/>
      <c r="R620" s="21"/>
    </row>
    <row r="622" spans="2:18" ht="15" x14ac:dyDescent="0.2">
      <c r="B622" s="1" t="s">
        <v>7</v>
      </c>
      <c r="C622" s="1"/>
      <c r="D622" s="151">
        <v>2.2000000000000002</v>
      </c>
      <c r="E622" s="151"/>
      <c r="J622" s="13"/>
      <c r="K622" s="13"/>
      <c r="L622" s="13"/>
      <c r="M622" s="13"/>
      <c r="N622" s="14"/>
      <c r="O622" s="14"/>
      <c r="P622" s="14"/>
    </row>
    <row r="623" spans="2:18" x14ac:dyDescent="0.2">
      <c r="B623" s="149" t="s">
        <v>8</v>
      </c>
      <c r="C623" s="149"/>
      <c r="D623" s="149"/>
      <c r="E623" s="149"/>
      <c r="F623" s="149"/>
      <c r="G623" s="149"/>
      <c r="H623" s="5" t="s">
        <v>5</v>
      </c>
      <c r="I623" s="149" t="s">
        <v>9</v>
      </c>
      <c r="J623" s="149"/>
      <c r="K623" s="149"/>
      <c r="L623" s="149"/>
      <c r="M623" s="149"/>
      <c r="N623" s="15"/>
      <c r="O623" s="15"/>
      <c r="P623" s="20">
        <f>I638-I636</f>
        <v>3</v>
      </c>
    </row>
    <row r="624" spans="2:18" x14ac:dyDescent="0.2">
      <c r="B624" s="2">
        <v>0</v>
      </c>
      <c r="C624" s="3">
        <v>2.8290000000000002</v>
      </c>
      <c r="D624" s="3"/>
      <c r="E624" s="16"/>
      <c r="F624" s="16"/>
      <c r="G624" s="16"/>
      <c r="H624" s="16"/>
      <c r="I624" s="17"/>
      <c r="J624" s="18"/>
      <c r="K624" s="19"/>
      <c r="L624" s="16"/>
      <c r="M624" s="19"/>
      <c r="N624" s="20"/>
      <c r="O624" s="20"/>
      <c r="P624" s="20"/>
      <c r="R624" s="21"/>
    </row>
    <row r="625" spans="2:18" x14ac:dyDescent="0.2">
      <c r="B625" s="2">
        <v>1</v>
      </c>
      <c r="C625" s="3">
        <v>2.82</v>
      </c>
      <c r="D625" s="3" t="s">
        <v>21</v>
      </c>
      <c r="E625" s="19">
        <f>(C624+C625)/2</f>
        <v>2.8245</v>
      </c>
      <c r="F625" s="16">
        <f t="shared" ref="F625:F636" si="196">B625-B624</f>
        <v>1</v>
      </c>
      <c r="G625" s="19">
        <f>E625*F625</f>
        <v>2.8245</v>
      </c>
      <c r="H625" s="16"/>
      <c r="I625" s="21"/>
      <c r="J625" s="21"/>
      <c r="K625" s="19"/>
      <c r="L625" s="16"/>
      <c r="M625" s="19"/>
      <c r="N625" s="20"/>
      <c r="O625" s="20"/>
      <c r="P625" s="20"/>
      <c r="Q625" s="22"/>
      <c r="R625" s="21"/>
    </row>
    <row r="626" spans="2:18" x14ac:dyDescent="0.2">
      <c r="B626" s="2">
        <v>2</v>
      </c>
      <c r="C626" s="3">
        <v>1.5820000000000001</v>
      </c>
      <c r="D626" s="3"/>
      <c r="E626" s="19">
        <f t="shared" ref="E626:E636" si="197">(C625+C626)/2</f>
        <v>2.2010000000000001</v>
      </c>
      <c r="F626" s="16">
        <f t="shared" si="196"/>
        <v>1</v>
      </c>
      <c r="G626" s="19">
        <f t="shared" ref="G626:G636" si="198">E626*F626</f>
        <v>2.2010000000000001</v>
      </c>
      <c r="H626" s="16"/>
      <c r="I626" s="21"/>
      <c r="J626" s="21"/>
      <c r="K626" s="19"/>
      <c r="L626" s="16"/>
      <c r="M626" s="19"/>
      <c r="N626" s="20"/>
      <c r="O626" s="20"/>
      <c r="P626" s="20"/>
      <c r="Q626" s="22"/>
      <c r="R626" s="21"/>
    </row>
    <row r="627" spans="2:18" x14ac:dyDescent="0.2">
      <c r="B627" s="2">
        <v>4</v>
      </c>
      <c r="C627" s="3">
        <v>0.81699999999999995</v>
      </c>
      <c r="D627" s="3"/>
      <c r="E627" s="19">
        <f t="shared" si="197"/>
        <v>1.1995</v>
      </c>
      <c r="F627" s="16">
        <f t="shared" si="196"/>
        <v>2</v>
      </c>
      <c r="G627" s="19">
        <f t="shared" si="198"/>
        <v>2.399</v>
      </c>
      <c r="H627" s="16"/>
      <c r="I627" s="21"/>
      <c r="J627" s="21"/>
      <c r="K627" s="19"/>
      <c r="L627" s="16"/>
      <c r="M627" s="19"/>
      <c r="N627" s="20"/>
      <c r="O627" s="20"/>
      <c r="P627" s="20"/>
      <c r="Q627" s="22"/>
      <c r="R627" s="21"/>
    </row>
    <row r="628" spans="2:18" x14ac:dyDescent="0.2">
      <c r="B628" s="2">
        <v>6</v>
      </c>
      <c r="C628" s="3">
        <v>0.34</v>
      </c>
      <c r="D628" s="3"/>
      <c r="E628" s="19">
        <f t="shared" si="197"/>
        <v>0.57850000000000001</v>
      </c>
      <c r="F628" s="16">
        <f t="shared" si="196"/>
        <v>2</v>
      </c>
      <c r="G628" s="19">
        <f t="shared" si="198"/>
        <v>1.157</v>
      </c>
      <c r="H628" s="16"/>
      <c r="I628" s="21"/>
      <c r="J628" s="21"/>
      <c r="K628" s="19"/>
      <c r="L628" s="16"/>
      <c r="M628" s="19"/>
      <c r="N628" s="20"/>
      <c r="O628" s="20"/>
      <c r="P628" s="20"/>
      <c r="Q628" s="22"/>
      <c r="R628" s="21"/>
    </row>
    <row r="629" spans="2:18" x14ac:dyDescent="0.2">
      <c r="B629" s="2">
        <v>7</v>
      </c>
      <c r="C629" s="3">
        <v>0.23699999999999999</v>
      </c>
      <c r="D629" s="3"/>
      <c r="E629" s="19">
        <f t="shared" si="197"/>
        <v>0.28849999999999998</v>
      </c>
      <c r="F629" s="16">
        <f t="shared" si="196"/>
        <v>1</v>
      </c>
      <c r="G629" s="19">
        <f t="shared" si="198"/>
        <v>0.28849999999999998</v>
      </c>
      <c r="H629" s="16"/>
      <c r="I629" s="21"/>
      <c r="J629" s="21"/>
      <c r="K629" s="19"/>
      <c r="L629" s="16"/>
      <c r="M629" s="19"/>
      <c r="N629" s="20"/>
      <c r="O629" s="20"/>
      <c r="P629" s="20"/>
      <c r="Q629" s="22"/>
      <c r="R629" s="21"/>
    </row>
    <row r="630" spans="2:18" x14ac:dyDescent="0.2">
      <c r="B630" s="2">
        <v>8</v>
      </c>
      <c r="C630" s="3">
        <v>0.34300000000000003</v>
      </c>
      <c r="D630" s="3"/>
      <c r="E630" s="19">
        <f t="shared" si="197"/>
        <v>0.29000000000000004</v>
      </c>
      <c r="F630" s="16">
        <f t="shared" si="196"/>
        <v>1</v>
      </c>
      <c r="G630" s="19">
        <f t="shared" si="198"/>
        <v>0.29000000000000004</v>
      </c>
      <c r="I630" s="21"/>
      <c r="J630" s="21"/>
      <c r="K630" s="19"/>
      <c r="L630" s="16"/>
      <c r="M630" s="19"/>
      <c r="N630" s="20"/>
      <c r="O630" s="20"/>
      <c r="P630" s="20"/>
      <c r="Q630" s="22"/>
      <c r="R630" s="21"/>
    </row>
    <row r="631" spans="2:18" x14ac:dyDescent="0.2">
      <c r="B631" s="2">
        <v>10</v>
      </c>
      <c r="C631" s="3">
        <v>0.78200000000000003</v>
      </c>
      <c r="D631" s="3"/>
      <c r="E631" s="19">
        <f t="shared" si="197"/>
        <v>0.5625</v>
      </c>
      <c r="F631" s="16">
        <f t="shared" si="196"/>
        <v>2</v>
      </c>
      <c r="G631" s="19">
        <f t="shared" si="198"/>
        <v>1.125</v>
      </c>
      <c r="I631" s="21"/>
      <c r="J631" s="21"/>
      <c r="K631" s="19"/>
      <c r="L631" s="16"/>
      <c r="M631" s="19"/>
      <c r="N631" s="20"/>
      <c r="O631" s="20"/>
      <c r="P631" s="20"/>
      <c r="Q631" s="22"/>
      <c r="R631" s="21"/>
    </row>
    <row r="632" spans="2:18" x14ac:dyDescent="0.2">
      <c r="B632" s="2">
        <v>12</v>
      </c>
      <c r="C632" s="3">
        <v>1.587</v>
      </c>
      <c r="D632" s="3"/>
      <c r="E632" s="19">
        <f t="shared" si="197"/>
        <v>1.1844999999999999</v>
      </c>
      <c r="F632" s="16">
        <f t="shared" si="196"/>
        <v>2</v>
      </c>
      <c r="G632" s="19">
        <f t="shared" si="198"/>
        <v>2.3689999999999998</v>
      </c>
      <c r="I632" s="21"/>
      <c r="J632" s="21"/>
      <c r="K632" s="19"/>
      <c r="L632" s="16"/>
      <c r="M632" s="19"/>
      <c r="N632" s="24"/>
      <c r="O632" s="24"/>
      <c r="P632" s="24"/>
      <c r="Q632" s="22"/>
      <c r="R632" s="21"/>
    </row>
    <row r="633" spans="2:18" x14ac:dyDescent="0.2">
      <c r="B633" s="2">
        <v>13</v>
      </c>
      <c r="C633" s="3">
        <v>2.7029999999999998</v>
      </c>
      <c r="D633" s="3" t="s">
        <v>22</v>
      </c>
      <c r="E633" s="19">
        <f t="shared" si="197"/>
        <v>2.145</v>
      </c>
      <c r="F633" s="16">
        <f t="shared" si="196"/>
        <v>1</v>
      </c>
      <c r="G633" s="19">
        <f t="shared" si="198"/>
        <v>2.145</v>
      </c>
      <c r="H633" s="16"/>
      <c r="I633" s="2">
        <v>0</v>
      </c>
      <c r="J633" s="3">
        <v>2.8290000000000002</v>
      </c>
      <c r="K633" s="19"/>
      <c r="L633" s="16"/>
      <c r="M633" s="19"/>
      <c r="N633" s="20"/>
      <c r="O633" s="20"/>
      <c r="P633" s="20"/>
      <c r="Q633" s="22"/>
      <c r="R633" s="21"/>
    </row>
    <row r="634" spans="2:18" x14ac:dyDescent="0.2">
      <c r="B634" s="2">
        <v>16</v>
      </c>
      <c r="C634" s="3">
        <v>2.7090000000000001</v>
      </c>
      <c r="D634" s="3"/>
      <c r="E634" s="19">
        <f t="shared" si="197"/>
        <v>2.706</v>
      </c>
      <c r="F634" s="16">
        <f t="shared" si="196"/>
        <v>3</v>
      </c>
      <c r="G634" s="19">
        <f t="shared" si="198"/>
        <v>8.1180000000000003</v>
      </c>
      <c r="H634" s="16"/>
      <c r="I634" s="2">
        <v>1</v>
      </c>
      <c r="J634" s="3">
        <v>2.82</v>
      </c>
      <c r="K634" s="19">
        <f t="shared" ref="K634:K642" si="199">AVERAGE(J633,J634)</f>
        <v>2.8245</v>
      </c>
      <c r="L634" s="16">
        <f t="shared" ref="L634:L642" si="200">I634-I633</f>
        <v>1</v>
      </c>
      <c r="M634" s="19">
        <f t="shared" ref="M634:M642" si="201">L634*K634</f>
        <v>2.8245</v>
      </c>
      <c r="N634" s="24"/>
      <c r="O634" s="24"/>
      <c r="P634" s="24"/>
      <c r="Q634" s="22"/>
      <c r="R634" s="21"/>
    </row>
    <row r="635" spans="2:18" x14ac:dyDescent="0.2">
      <c r="B635" s="2">
        <v>20</v>
      </c>
      <c r="C635" s="3">
        <v>2.6190000000000002</v>
      </c>
      <c r="D635" s="3"/>
      <c r="E635" s="19">
        <f t="shared" si="197"/>
        <v>2.6640000000000001</v>
      </c>
      <c r="F635" s="16">
        <f t="shared" si="196"/>
        <v>4</v>
      </c>
      <c r="G635" s="19">
        <f t="shared" si="198"/>
        <v>10.656000000000001</v>
      </c>
      <c r="H635" s="16"/>
      <c r="I635" s="2">
        <v>1.5</v>
      </c>
      <c r="J635" s="3">
        <v>2.1</v>
      </c>
      <c r="K635" s="19">
        <f t="shared" si="199"/>
        <v>2.46</v>
      </c>
      <c r="L635" s="16">
        <f t="shared" si="200"/>
        <v>0.5</v>
      </c>
      <c r="M635" s="19">
        <f t="shared" si="201"/>
        <v>1.23</v>
      </c>
      <c r="N635" s="24"/>
      <c r="O635" s="24"/>
      <c r="P635" s="24"/>
      <c r="Q635" s="22"/>
      <c r="R635" s="21"/>
    </row>
    <row r="636" spans="2:18" x14ac:dyDescent="0.2">
      <c r="B636" s="2">
        <v>25</v>
      </c>
      <c r="C636" s="3">
        <v>2.13</v>
      </c>
      <c r="D636" s="3"/>
      <c r="E636" s="19">
        <f t="shared" si="197"/>
        <v>2.3745000000000003</v>
      </c>
      <c r="F636" s="16">
        <f t="shared" si="196"/>
        <v>5</v>
      </c>
      <c r="G636" s="19">
        <f t="shared" si="198"/>
        <v>11.872500000000002</v>
      </c>
      <c r="H636" s="16"/>
      <c r="I636" s="74">
        <f>I635+(J635-J636)*1.5</f>
        <v>6.15</v>
      </c>
      <c r="J636" s="75">
        <v>-1</v>
      </c>
      <c r="K636" s="19">
        <f t="shared" si="199"/>
        <v>0.55000000000000004</v>
      </c>
      <c r="L636" s="16">
        <f t="shared" si="200"/>
        <v>4.6500000000000004</v>
      </c>
      <c r="M636" s="19">
        <f t="shared" si="201"/>
        <v>2.5575000000000006</v>
      </c>
      <c r="N636" s="20"/>
      <c r="O636" s="20"/>
      <c r="P636" s="20"/>
      <c r="R636" s="21"/>
    </row>
    <row r="637" spans="2:18" x14ac:dyDescent="0.2">
      <c r="B637" s="2"/>
      <c r="C637" s="3"/>
      <c r="D637" s="3"/>
      <c r="E637" s="19"/>
      <c r="F637" s="16"/>
      <c r="G637" s="19"/>
      <c r="H637" s="1"/>
      <c r="I637" s="76">
        <f>I636+1.5</f>
        <v>7.65</v>
      </c>
      <c r="J637" s="77">
        <f>J636</f>
        <v>-1</v>
      </c>
      <c r="K637" s="19">
        <f t="shared" si="199"/>
        <v>-1</v>
      </c>
      <c r="L637" s="16">
        <f t="shared" si="200"/>
        <v>1.5</v>
      </c>
      <c r="M637" s="19">
        <f t="shared" si="201"/>
        <v>-1.5</v>
      </c>
      <c r="N637" s="20"/>
      <c r="O637" s="20"/>
      <c r="P637" s="20"/>
      <c r="R637" s="21"/>
    </row>
    <row r="638" spans="2:18" x14ac:dyDescent="0.2">
      <c r="B638" s="2"/>
      <c r="C638" s="3"/>
      <c r="D638" s="3"/>
      <c r="E638" s="19"/>
      <c r="F638" s="16"/>
      <c r="G638" s="19"/>
      <c r="H638" s="1"/>
      <c r="I638" s="74">
        <f>I637+1.5</f>
        <v>9.15</v>
      </c>
      <c r="J638" s="75">
        <f>J636</f>
        <v>-1</v>
      </c>
      <c r="K638" s="19">
        <f t="shared" si="199"/>
        <v>-1</v>
      </c>
      <c r="L638" s="16">
        <f t="shared" si="200"/>
        <v>1.5</v>
      </c>
      <c r="M638" s="19">
        <f t="shared" si="201"/>
        <v>-1.5</v>
      </c>
      <c r="N638" s="20"/>
      <c r="O638" s="20"/>
      <c r="P638" s="20"/>
      <c r="R638" s="21"/>
    </row>
    <row r="639" spans="2:18" x14ac:dyDescent="0.2">
      <c r="B639" s="17"/>
      <c r="C639" s="44"/>
      <c r="D639" s="44"/>
      <c r="E639" s="19"/>
      <c r="F639" s="16"/>
      <c r="G639" s="19"/>
      <c r="H639" s="1"/>
      <c r="I639" s="74">
        <f>I638+(J639-J638)*1.5</f>
        <v>14.700000000000001</v>
      </c>
      <c r="J639" s="78">
        <v>2.7</v>
      </c>
      <c r="K639" s="19">
        <f t="shared" si="199"/>
        <v>0.85000000000000009</v>
      </c>
      <c r="L639" s="16">
        <f t="shared" si="200"/>
        <v>5.5500000000000007</v>
      </c>
      <c r="M639" s="19">
        <f t="shared" si="201"/>
        <v>4.7175000000000011</v>
      </c>
      <c r="N639" s="20"/>
      <c r="O639" s="20"/>
      <c r="P639" s="20"/>
      <c r="R639" s="21"/>
    </row>
    <row r="640" spans="2:18" x14ac:dyDescent="0.2">
      <c r="B640" s="17"/>
      <c r="C640" s="44"/>
      <c r="D640" s="44"/>
      <c r="E640" s="19"/>
      <c r="F640" s="16"/>
      <c r="G640" s="19"/>
      <c r="H640" s="1"/>
      <c r="I640" s="2">
        <v>16</v>
      </c>
      <c r="J640" s="3">
        <v>2.7090000000000001</v>
      </c>
      <c r="K640" s="19">
        <f t="shared" si="199"/>
        <v>2.7045000000000003</v>
      </c>
      <c r="L640" s="16">
        <f t="shared" si="200"/>
        <v>1.2999999999999989</v>
      </c>
      <c r="M640" s="19">
        <f t="shared" si="201"/>
        <v>3.5158499999999977</v>
      </c>
      <c r="O640" s="24"/>
      <c r="P640" s="24"/>
    </row>
    <row r="641" spans="2:18" x14ac:dyDescent="0.2">
      <c r="B641" s="17"/>
      <c r="C641" s="44"/>
      <c r="D641" s="44"/>
      <c r="E641" s="19"/>
      <c r="F641" s="16"/>
      <c r="G641" s="19"/>
      <c r="H641" s="1"/>
      <c r="I641" s="2">
        <v>20</v>
      </c>
      <c r="J641" s="3">
        <v>2.6190000000000002</v>
      </c>
      <c r="K641" s="19">
        <f t="shared" si="199"/>
        <v>2.6640000000000001</v>
      </c>
      <c r="L641" s="16">
        <f t="shared" si="200"/>
        <v>4</v>
      </c>
      <c r="M641" s="19">
        <f t="shared" si="201"/>
        <v>10.656000000000001</v>
      </c>
      <c r="O641" s="14"/>
      <c r="P641" s="14"/>
    </row>
    <row r="642" spans="2:18" x14ac:dyDescent="0.2">
      <c r="B642" s="17"/>
      <c r="C642" s="44"/>
      <c r="D642" s="44"/>
      <c r="E642" s="19"/>
      <c r="F642" s="16"/>
      <c r="G642" s="19"/>
      <c r="I642" s="2">
        <v>25</v>
      </c>
      <c r="J642" s="3">
        <v>2.13</v>
      </c>
      <c r="K642" s="19">
        <f t="shared" si="199"/>
        <v>2.3745000000000003</v>
      </c>
      <c r="L642" s="16">
        <f t="shared" si="200"/>
        <v>5</v>
      </c>
      <c r="M642" s="19">
        <f t="shared" si="201"/>
        <v>11.872500000000002</v>
      </c>
      <c r="O642" s="14"/>
      <c r="P642" s="14"/>
    </row>
    <row r="643" spans="2:18" x14ac:dyDescent="0.2">
      <c r="B643" s="17"/>
      <c r="C643" s="44"/>
      <c r="D643" s="44"/>
      <c r="E643" s="19"/>
      <c r="F643" s="16"/>
      <c r="G643" s="19"/>
      <c r="I643" s="17"/>
      <c r="J643" s="17"/>
      <c r="K643" s="19"/>
      <c r="L643" s="16"/>
      <c r="M643" s="19"/>
      <c r="N643" s="14"/>
      <c r="O643" s="14"/>
      <c r="P643" s="14"/>
    </row>
    <row r="644" spans="2:18" x14ac:dyDescent="0.2">
      <c r="B644" s="17"/>
      <c r="C644" s="44"/>
      <c r="D644" s="44"/>
      <c r="E644" s="19"/>
      <c r="F644" s="16"/>
      <c r="G644" s="19"/>
      <c r="I644" s="17"/>
      <c r="J644" s="17"/>
      <c r="K644" s="19"/>
      <c r="L644" s="16"/>
      <c r="M644" s="19"/>
      <c r="N644" s="14"/>
      <c r="O644" s="14"/>
      <c r="P644" s="14"/>
    </row>
    <row r="645" spans="2:18" x14ac:dyDescent="0.2">
      <c r="B645" s="17"/>
      <c r="C645" s="44"/>
      <c r="D645" s="44"/>
      <c r="E645" s="19"/>
      <c r="F645" s="16"/>
      <c r="G645" s="19"/>
      <c r="I645" s="17"/>
      <c r="J645" s="17"/>
      <c r="K645" s="19"/>
      <c r="L645" s="16"/>
      <c r="M645" s="19"/>
      <c r="N645" s="14"/>
      <c r="O645" s="14"/>
      <c r="P645" s="14"/>
    </row>
    <row r="646" spans="2:18" x14ac:dyDescent="0.2">
      <c r="B646" s="17"/>
      <c r="C646" s="44"/>
      <c r="D646" s="44"/>
      <c r="E646" s="19"/>
      <c r="F646" s="16"/>
      <c r="G646" s="19"/>
      <c r="H646" s="19"/>
      <c r="I646" s="17"/>
      <c r="J646" s="17"/>
      <c r="K646" s="19"/>
      <c r="L646" s="16"/>
      <c r="M646" s="19"/>
      <c r="N646" s="14"/>
      <c r="O646" s="14"/>
      <c r="P646" s="14"/>
    </row>
    <row r="647" spans="2:18" x14ac:dyDescent="0.2">
      <c r="B647" s="17"/>
      <c r="C647" s="44"/>
      <c r="D647" s="44"/>
      <c r="E647" s="19"/>
      <c r="F647" s="16"/>
      <c r="G647" s="19"/>
      <c r="H647" s="19"/>
      <c r="I647" s="17"/>
      <c r="J647" s="17"/>
      <c r="K647" s="19"/>
      <c r="L647" s="16"/>
      <c r="M647" s="19"/>
      <c r="N647" s="24"/>
      <c r="O647" s="14"/>
      <c r="P647" s="14"/>
    </row>
    <row r="648" spans="2:18" x14ac:dyDescent="0.2">
      <c r="B648" s="17"/>
      <c r="C648" s="44"/>
      <c r="D648" s="44"/>
      <c r="E648" s="19"/>
      <c r="F648" s="16"/>
      <c r="G648" s="19"/>
      <c r="H648" s="19"/>
      <c r="I648" s="17"/>
      <c r="J648" s="17"/>
      <c r="K648" s="19"/>
      <c r="L648" s="16"/>
      <c r="M648" s="19"/>
      <c r="N648" s="20"/>
      <c r="O648" s="20"/>
      <c r="P648" s="20"/>
      <c r="R648" s="21"/>
    </row>
    <row r="649" spans="2:18" ht="15" x14ac:dyDescent="0.2">
      <c r="B649" s="17"/>
      <c r="C649" s="44"/>
      <c r="D649" s="44"/>
      <c r="E649" s="19"/>
      <c r="F649" s="16">
        <f>SUM(F625:F648)</f>
        <v>25</v>
      </c>
      <c r="G649" s="19">
        <f>SUM(G625:G648)</f>
        <v>45.445500000000003</v>
      </c>
      <c r="H649" s="19"/>
      <c r="I649" s="19"/>
      <c r="J649" s="13"/>
      <c r="K649" s="13"/>
      <c r="L649" s="16">
        <f>SUM(L626:L648)</f>
        <v>25</v>
      </c>
      <c r="M649" s="16">
        <f>SUM(M626:M648)</f>
        <v>34.373850000000004</v>
      </c>
      <c r="N649" s="20"/>
      <c r="O649" s="20"/>
      <c r="P649" s="20"/>
      <c r="R649" s="21"/>
    </row>
    <row r="650" spans="2:18" x14ac:dyDescent="0.2">
      <c r="B650" s="17"/>
      <c r="C650" s="44"/>
      <c r="D650" s="44"/>
      <c r="E650" s="19"/>
      <c r="F650" s="16"/>
      <c r="G650" s="19"/>
      <c r="H650" s="16" t="s">
        <v>10</v>
      </c>
      <c r="I650" s="16"/>
      <c r="J650" s="16">
        <f>G649</f>
        <v>45.445500000000003</v>
      </c>
      <c r="K650" s="19" t="s">
        <v>11</v>
      </c>
      <c r="L650" s="16">
        <f>M649</f>
        <v>34.373850000000004</v>
      </c>
      <c r="M650" s="19">
        <f>J650-L650</f>
        <v>11.071649999999998</v>
      </c>
      <c r="N650" s="20"/>
      <c r="O650" s="20"/>
      <c r="P650" s="20"/>
      <c r="R650" s="21"/>
    </row>
    <row r="652" spans="2:18" ht="15" x14ac:dyDescent="0.2">
      <c r="B652" s="1" t="s">
        <v>7</v>
      </c>
      <c r="C652" s="1"/>
      <c r="D652" s="151">
        <v>2.3250000000000002</v>
      </c>
      <c r="E652" s="151"/>
      <c r="J652" s="13"/>
      <c r="K652" s="13"/>
      <c r="L652" s="13"/>
      <c r="M652" s="13"/>
      <c r="N652" s="14"/>
      <c r="O652" s="14"/>
      <c r="P652" s="14"/>
    </row>
    <row r="653" spans="2:18" x14ac:dyDescent="0.2">
      <c r="B653" s="149" t="s">
        <v>8</v>
      </c>
      <c r="C653" s="149"/>
      <c r="D653" s="149"/>
      <c r="E653" s="149"/>
      <c r="F653" s="149"/>
      <c r="G653" s="149"/>
      <c r="H653" s="5" t="s">
        <v>5</v>
      </c>
      <c r="I653" s="149" t="s">
        <v>9</v>
      </c>
      <c r="J653" s="149"/>
      <c r="K653" s="149"/>
      <c r="L653" s="149"/>
      <c r="M653" s="149"/>
      <c r="N653" s="15"/>
      <c r="O653" s="15"/>
      <c r="P653" s="20">
        <f>I668-I666</f>
        <v>0</v>
      </c>
    </row>
    <row r="654" spans="2:18" x14ac:dyDescent="0.2">
      <c r="B654" s="2">
        <v>0</v>
      </c>
      <c r="C654" s="3">
        <v>3.4510000000000001</v>
      </c>
      <c r="D654" s="3"/>
      <c r="E654" s="16"/>
      <c r="F654" s="16"/>
      <c r="G654" s="16"/>
      <c r="H654" s="16"/>
      <c r="I654" s="17"/>
      <c r="J654" s="18"/>
      <c r="K654" s="19"/>
      <c r="L654" s="16"/>
      <c r="M654" s="19"/>
      <c r="N654" s="20"/>
      <c r="O654" s="20"/>
      <c r="P654" s="20"/>
      <c r="R654" s="21"/>
    </row>
    <row r="655" spans="2:18" x14ac:dyDescent="0.2">
      <c r="B655" s="2">
        <v>5</v>
      </c>
      <c r="C655" s="3">
        <v>3.444</v>
      </c>
      <c r="D655" s="3"/>
      <c r="E655" s="19">
        <f>(C654+C655)/2</f>
        <v>3.4474999999999998</v>
      </c>
      <c r="F655" s="16">
        <f t="shared" ref="F655:F666" si="202">B655-B654</f>
        <v>5</v>
      </c>
      <c r="G655" s="19">
        <f>E655*F655</f>
        <v>17.237499999999997</v>
      </c>
      <c r="H655" s="16"/>
      <c r="I655" s="21"/>
      <c r="J655" s="21"/>
      <c r="K655" s="19"/>
      <c r="L655" s="16"/>
      <c r="M655" s="19"/>
      <c r="N655" s="20"/>
      <c r="O655" s="20"/>
      <c r="P655" s="20"/>
      <c r="Q655" s="22"/>
      <c r="R655" s="21"/>
    </row>
    <row r="656" spans="2:18" x14ac:dyDescent="0.2">
      <c r="B656" s="2">
        <v>10</v>
      </c>
      <c r="C656" s="3">
        <v>3.4390000000000001</v>
      </c>
      <c r="D656" s="3" t="s">
        <v>21</v>
      </c>
      <c r="E656" s="19">
        <f t="shared" ref="E656:E666" si="203">(C655+C656)/2</f>
        <v>3.4415</v>
      </c>
      <c r="F656" s="16">
        <f t="shared" si="202"/>
        <v>5</v>
      </c>
      <c r="G656" s="19">
        <f t="shared" ref="G656:G666" si="204">E656*F656</f>
        <v>17.2075</v>
      </c>
      <c r="H656" s="16"/>
      <c r="I656" s="2">
        <v>0</v>
      </c>
      <c r="J656" s="3">
        <v>3.4510000000000001</v>
      </c>
      <c r="K656" s="19"/>
      <c r="L656" s="16"/>
      <c r="M656" s="19"/>
      <c r="N656" s="20"/>
      <c r="O656" s="20"/>
      <c r="P656" s="20"/>
      <c r="Q656" s="22"/>
      <c r="R656" s="21"/>
    </row>
    <row r="657" spans="2:18" x14ac:dyDescent="0.2">
      <c r="B657" s="2">
        <v>11</v>
      </c>
      <c r="C657" s="3">
        <v>2.3130000000000002</v>
      </c>
      <c r="D657" s="3"/>
      <c r="E657" s="19">
        <f t="shared" si="203"/>
        <v>2.8760000000000003</v>
      </c>
      <c r="F657" s="16">
        <f t="shared" si="202"/>
        <v>1</v>
      </c>
      <c r="G657" s="19">
        <f t="shared" si="204"/>
        <v>2.8760000000000003</v>
      </c>
      <c r="H657" s="16"/>
      <c r="I657" s="2">
        <v>5</v>
      </c>
      <c r="J657" s="3">
        <v>3.444</v>
      </c>
      <c r="K657" s="19">
        <f t="shared" ref="K657:K662" si="205">AVERAGE(J656,J657)</f>
        <v>3.4474999999999998</v>
      </c>
      <c r="L657" s="16">
        <f t="shared" ref="L657:L662" si="206">I657-I656</f>
        <v>5</v>
      </c>
      <c r="M657" s="19">
        <f t="shared" ref="M657:M662" si="207">L657*K657</f>
        <v>17.237499999999997</v>
      </c>
      <c r="N657" s="20"/>
      <c r="O657" s="20"/>
      <c r="P657" s="20"/>
      <c r="Q657" s="22"/>
      <c r="R657" s="21"/>
    </row>
    <row r="658" spans="2:18" x14ac:dyDescent="0.2">
      <c r="B658" s="2">
        <v>13</v>
      </c>
      <c r="C658" s="3">
        <v>1.02</v>
      </c>
      <c r="D658" s="3"/>
      <c r="E658" s="19">
        <f t="shared" si="203"/>
        <v>1.6665000000000001</v>
      </c>
      <c r="F658" s="16">
        <f t="shared" si="202"/>
        <v>2</v>
      </c>
      <c r="G658" s="19">
        <f t="shared" si="204"/>
        <v>3.3330000000000002</v>
      </c>
      <c r="H658" s="16"/>
      <c r="I658" s="2">
        <v>9</v>
      </c>
      <c r="J658" s="3">
        <v>3.4390000000000001</v>
      </c>
      <c r="K658" s="19">
        <f t="shared" si="205"/>
        <v>3.4415</v>
      </c>
      <c r="L658" s="16">
        <f t="shared" si="206"/>
        <v>4</v>
      </c>
      <c r="M658" s="19">
        <f t="shared" si="207"/>
        <v>13.766</v>
      </c>
      <c r="N658" s="20"/>
      <c r="O658" s="20"/>
      <c r="P658" s="20"/>
      <c r="Q658" s="22"/>
      <c r="R658" s="21"/>
    </row>
    <row r="659" spans="2:18" x14ac:dyDescent="0.2">
      <c r="B659" s="2">
        <v>15</v>
      </c>
      <c r="C659" s="3">
        <v>0.19800000000000001</v>
      </c>
      <c r="D659" s="3"/>
      <c r="E659" s="19">
        <f t="shared" si="203"/>
        <v>0.60899999999999999</v>
      </c>
      <c r="F659" s="16">
        <f t="shared" si="202"/>
        <v>2</v>
      </c>
      <c r="G659" s="19">
        <f t="shared" si="204"/>
        <v>1.218</v>
      </c>
      <c r="H659" s="16"/>
      <c r="I659" s="74">
        <f>I658+(J658-J659)*1.5</f>
        <v>15.6585</v>
      </c>
      <c r="J659" s="75">
        <v>-1</v>
      </c>
      <c r="K659" s="19">
        <f t="shared" si="205"/>
        <v>1.2195</v>
      </c>
      <c r="L659" s="16">
        <f t="shared" si="206"/>
        <v>6.6585000000000001</v>
      </c>
      <c r="M659" s="19">
        <f t="shared" si="207"/>
        <v>8.1200407500000011</v>
      </c>
      <c r="N659" s="20"/>
      <c r="O659" s="20"/>
      <c r="P659" s="20"/>
      <c r="Q659" s="22"/>
      <c r="R659" s="21"/>
    </row>
    <row r="660" spans="2:18" x14ac:dyDescent="0.2">
      <c r="B660" s="2">
        <v>17</v>
      </c>
      <c r="C660" s="3">
        <v>9.4E-2</v>
      </c>
      <c r="D660" s="3"/>
      <c r="E660" s="19">
        <f t="shared" si="203"/>
        <v>0.14600000000000002</v>
      </c>
      <c r="F660" s="16">
        <f t="shared" si="202"/>
        <v>2</v>
      </c>
      <c r="G660" s="19">
        <f t="shared" si="204"/>
        <v>0.29200000000000004</v>
      </c>
      <c r="I660" s="76">
        <f>I659+1.5</f>
        <v>17.1585</v>
      </c>
      <c r="J660" s="77">
        <f>J659</f>
        <v>-1</v>
      </c>
      <c r="K660" s="19">
        <f t="shared" si="205"/>
        <v>-1</v>
      </c>
      <c r="L660" s="16">
        <f t="shared" si="206"/>
        <v>1.5</v>
      </c>
      <c r="M660" s="19">
        <f t="shared" si="207"/>
        <v>-1.5</v>
      </c>
      <c r="N660" s="20"/>
      <c r="O660" s="20"/>
      <c r="P660" s="20"/>
      <c r="Q660" s="22"/>
      <c r="R660" s="21"/>
    </row>
    <row r="661" spans="2:18" x14ac:dyDescent="0.2">
      <c r="B661" s="2">
        <v>19</v>
      </c>
      <c r="C661" s="3">
        <v>0.19500000000000001</v>
      </c>
      <c r="D661" s="3"/>
      <c r="E661" s="19">
        <f t="shared" si="203"/>
        <v>0.14450000000000002</v>
      </c>
      <c r="F661" s="16">
        <f t="shared" si="202"/>
        <v>2</v>
      </c>
      <c r="G661" s="19">
        <f t="shared" si="204"/>
        <v>0.28900000000000003</v>
      </c>
      <c r="I661" s="74">
        <f>I660+1.5</f>
        <v>18.6585</v>
      </c>
      <c r="J661" s="75">
        <f>J659</f>
        <v>-1</v>
      </c>
      <c r="K661" s="19">
        <f t="shared" si="205"/>
        <v>-1</v>
      </c>
      <c r="L661" s="16">
        <f t="shared" si="206"/>
        <v>1.5</v>
      </c>
      <c r="M661" s="19">
        <f t="shared" si="207"/>
        <v>-1.5</v>
      </c>
      <c r="N661" s="20"/>
      <c r="O661" s="20"/>
      <c r="P661" s="20"/>
      <c r="Q661" s="22"/>
      <c r="R661" s="21"/>
    </row>
    <row r="662" spans="2:18" x14ac:dyDescent="0.2">
      <c r="B662" s="2">
        <v>21</v>
      </c>
      <c r="C662" s="3">
        <v>0.98899999999999999</v>
      </c>
      <c r="D662" s="3"/>
      <c r="E662" s="19">
        <f t="shared" si="203"/>
        <v>0.59199999999999997</v>
      </c>
      <c r="F662" s="16">
        <f t="shared" si="202"/>
        <v>2</v>
      </c>
      <c r="G662" s="19">
        <f t="shared" si="204"/>
        <v>1.1839999999999999</v>
      </c>
      <c r="I662" s="74">
        <f>I661+(J662-J661)*1.5</f>
        <v>26.4495</v>
      </c>
      <c r="J662" s="78">
        <v>4.194</v>
      </c>
      <c r="K662" s="19">
        <f t="shared" si="205"/>
        <v>1.597</v>
      </c>
      <c r="L662" s="16">
        <f t="shared" si="206"/>
        <v>7.7910000000000004</v>
      </c>
      <c r="M662" s="19">
        <f t="shared" si="207"/>
        <v>12.442227000000001</v>
      </c>
      <c r="N662" s="24"/>
      <c r="O662" s="24"/>
      <c r="P662" s="24"/>
      <c r="Q662" s="22"/>
      <c r="R662" s="21"/>
    </row>
    <row r="663" spans="2:18" x14ac:dyDescent="0.2">
      <c r="B663" s="2">
        <v>23</v>
      </c>
      <c r="C663" s="3">
        <v>2.3149999999999999</v>
      </c>
      <c r="D663" s="3"/>
      <c r="E663" s="19">
        <f t="shared" si="203"/>
        <v>1.6519999999999999</v>
      </c>
      <c r="F663" s="16">
        <f t="shared" si="202"/>
        <v>2</v>
      </c>
      <c r="G663" s="19">
        <f t="shared" si="204"/>
        <v>3.3039999999999998</v>
      </c>
      <c r="H663" s="16"/>
      <c r="I663" s="2">
        <v>27</v>
      </c>
      <c r="J663" s="3">
        <v>4.18</v>
      </c>
      <c r="K663" s="19">
        <f t="shared" ref="K663:K664" si="208">AVERAGE(J662,J663)</f>
        <v>4.1869999999999994</v>
      </c>
      <c r="L663" s="16">
        <f t="shared" ref="L663:L664" si="209">I663-I662</f>
        <v>0.55049999999999955</v>
      </c>
      <c r="M663" s="19">
        <f t="shared" ref="M663:M664" si="210">L663*K663</f>
        <v>2.3049434999999976</v>
      </c>
      <c r="N663" s="20"/>
      <c r="O663" s="20"/>
      <c r="P663" s="20"/>
      <c r="Q663" s="22"/>
      <c r="R663" s="21"/>
    </row>
    <row r="664" spans="2:18" x14ac:dyDescent="0.2">
      <c r="B664" s="2">
        <v>24</v>
      </c>
      <c r="C664" s="3">
        <v>4.194</v>
      </c>
      <c r="D664" s="3" t="s">
        <v>22</v>
      </c>
      <c r="E664" s="19">
        <f t="shared" si="203"/>
        <v>3.2545000000000002</v>
      </c>
      <c r="F664" s="16">
        <f t="shared" si="202"/>
        <v>1</v>
      </c>
      <c r="G664" s="19">
        <f t="shared" si="204"/>
        <v>3.2545000000000002</v>
      </c>
      <c r="H664" s="16"/>
      <c r="I664" s="2">
        <v>28</v>
      </c>
      <c r="J664" s="3">
        <v>4.125</v>
      </c>
      <c r="K664" s="19">
        <f t="shared" si="208"/>
        <v>4.1524999999999999</v>
      </c>
      <c r="L664" s="16">
        <f t="shared" si="209"/>
        <v>1</v>
      </c>
      <c r="M664" s="19">
        <f t="shared" si="210"/>
        <v>4.1524999999999999</v>
      </c>
      <c r="N664" s="24"/>
      <c r="O664" s="24"/>
      <c r="P664" s="24"/>
      <c r="Q664" s="22"/>
      <c r="R664" s="21"/>
    </row>
    <row r="665" spans="2:18" x14ac:dyDescent="0.2">
      <c r="B665" s="2">
        <v>27</v>
      </c>
      <c r="C665" s="3">
        <v>4.18</v>
      </c>
      <c r="D665" s="3"/>
      <c r="E665" s="19">
        <f t="shared" si="203"/>
        <v>4.1869999999999994</v>
      </c>
      <c r="F665" s="16">
        <f t="shared" si="202"/>
        <v>3</v>
      </c>
      <c r="G665" s="19">
        <f t="shared" si="204"/>
        <v>12.560999999999998</v>
      </c>
      <c r="H665" s="16"/>
      <c r="I665" s="2"/>
      <c r="J665" s="3"/>
      <c r="K665" s="19"/>
      <c r="L665" s="16"/>
      <c r="M665" s="19"/>
      <c r="N665" s="24"/>
      <c r="O665" s="24"/>
      <c r="P665" s="24"/>
      <c r="Q665" s="22"/>
      <c r="R665" s="21"/>
    </row>
    <row r="666" spans="2:18" x14ac:dyDescent="0.2">
      <c r="B666" s="2">
        <v>28</v>
      </c>
      <c r="C666" s="3">
        <v>4.125</v>
      </c>
      <c r="D666" s="3"/>
      <c r="E666" s="19">
        <f t="shared" si="203"/>
        <v>4.1524999999999999</v>
      </c>
      <c r="F666" s="16">
        <f t="shared" si="202"/>
        <v>1</v>
      </c>
      <c r="G666" s="19">
        <f t="shared" si="204"/>
        <v>4.1524999999999999</v>
      </c>
      <c r="H666" s="16"/>
      <c r="I666" s="33"/>
      <c r="J666" s="21"/>
      <c r="K666" s="19"/>
      <c r="L666" s="16"/>
      <c r="M666" s="19"/>
      <c r="N666" s="20"/>
      <c r="O666" s="20"/>
      <c r="P666" s="20"/>
      <c r="R666" s="21"/>
    </row>
    <row r="667" spans="2:18" x14ac:dyDescent="0.2">
      <c r="B667" s="2"/>
      <c r="C667" s="3"/>
      <c r="D667" s="3"/>
      <c r="E667" s="19"/>
      <c r="F667" s="16"/>
      <c r="G667" s="19"/>
      <c r="H667" s="1"/>
      <c r="I667" s="33"/>
      <c r="J667" s="21"/>
      <c r="K667" s="19"/>
      <c r="L667" s="16"/>
      <c r="M667" s="19"/>
      <c r="N667" s="20"/>
      <c r="O667" s="20"/>
      <c r="P667" s="20"/>
      <c r="R667" s="21"/>
    </row>
    <row r="668" spans="2:18" x14ac:dyDescent="0.2">
      <c r="B668" s="2"/>
      <c r="C668" s="3"/>
      <c r="D668" s="3"/>
      <c r="E668" s="19"/>
      <c r="F668" s="16"/>
      <c r="G668" s="19"/>
      <c r="H668" s="1"/>
      <c r="I668" s="34"/>
      <c r="J668" s="16"/>
      <c r="K668" s="19"/>
      <c r="L668" s="16"/>
      <c r="M668" s="19"/>
      <c r="N668" s="20"/>
      <c r="O668" s="20"/>
      <c r="P668" s="20"/>
      <c r="R668" s="21"/>
    </row>
    <row r="669" spans="2:18" x14ac:dyDescent="0.2">
      <c r="B669" s="17"/>
      <c r="C669" s="44"/>
      <c r="D669" s="44"/>
      <c r="E669" s="19"/>
      <c r="F669" s="16"/>
      <c r="G669" s="19"/>
      <c r="H669" s="1"/>
      <c r="I669" s="16"/>
      <c r="J669" s="16"/>
      <c r="K669" s="19"/>
      <c r="L669" s="16"/>
      <c r="M669" s="19"/>
      <c r="N669" s="20"/>
      <c r="O669" s="20"/>
      <c r="P669" s="20"/>
      <c r="R669" s="21"/>
    </row>
    <row r="670" spans="2:18" x14ac:dyDescent="0.2">
      <c r="B670" s="17"/>
      <c r="C670" s="44"/>
      <c r="D670" s="44"/>
      <c r="E670" s="19"/>
      <c r="F670" s="16"/>
      <c r="G670" s="19"/>
      <c r="H670" s="1"/>
      <c r="I670" s="2"/>
      <c r="J670" s="28"/>
      <c r="K670" s="19"/>
      <c r="L670" s="16"/>
      <c r="M670" s="19"/>
      <c r="O670" s="24"/>
      <c r="P670" s="24"/>
    </row>
    <row r="671" spans="2:18" x14ac:dyDescent="0.2">
      <c r="B671" s="17"/>
      <c r="C671" s="44"/>
      <c r="D671" s="44"/>
      <c r="E671" s="19"/>
      <c r="F671" s="16"/>
      <c r="G671" s="19"/>
      <c r="H671" s="1"/>
      <c r="I671" s="17"/>
      <c r="J671" s="17"/>
      <c r="K671" s="19"/>
      <c r="L671" s="16"/>
      <c r="M671" s="19"/>
      <c r="O671" s="14"/>
      <c r="P671" s="14"/>
    </row>
    <row r="672" spans="2:18" x14ac:dyDescent="0.2">
      <c r="B672" s="17"/>
      <c r="C672" s="44"/>
      <c r="D672" s="44"/>
      <c r="E672" s="19"/>
      <c r="F672" s="16"/>
      <c r="G672" s="19"/>
      <c r="I672" s="17"/>
      <c r="J672" s="17"/>
      <c r="K672" s="19"/>
      <c r="L672" s="16"/>
      <c r="M672" s="19"/>
      <c r="O672" s="14"/>
      <c r="P672" s="14"/>
    </row>
    <row r="673" spans="2:18" x14ac:dyDescent="0.2">
      <c r="B673" s="17"/>
      <c r="C673" s="44"/>
      <c r="D673" s="44"/>
      <c r="E673" s="19"/>
      <c r="F673" s="16"/>
      <c r="G673" s="19"/>
      <c r="I673" s="17"/>
      <c r="J673" s="17"/>
      <c r="K673" s="19"/>
      <c r="L673" s="16"/>
      <c r="M673" s="19"/>
      <c r="N673" s="14"/>
      <c r="O673" s="14"/>
      <c r="P673" s="14"/>
    </row>
    <row r="674" spans="2:18" x14ac:dyDescent="0.2">
      <c r="B674" s="17"/>
      <c r="C674" s="44"/>
      <c r="D674" s="44"/>
      <c r="E674" s="19"/>
      <c r="F674" s="16"/>
      <c r="G674" s="19"/>
      <c r="I674" s="17"/>
      <c r="J674" s="17"/>
      <c r="K674" s="19"/>
      <c r="L674" s="16"/>
      <c r="M674" s="19"/>
      <c r="N674" s="14"/>
      <c r="O674" s="14"/>
      <c r="P674" s="14"/>
    </row>
    <row r="675" spans="2:18" x14ac:dyDescent="0.2">
      <c r="B675" s="17"/>
      <c r="C675" s="44"/>
      <c r="D675" s="44"/>
      <c r="E675" s="19"/>
      <c r="F675" s="16"/>
      <c r="G675" s="19"/>
      <c r="I675" s="17"/>
      <c r="J675" s="17"/>
      <c r="K675" s="19"/>
      <c r="L675" s="16"/>
      <c r="M675" s="19"/>
      <c r="N675" s="14"/>
      <c r="O675" s="14"/>
      <c r="P675" s="14"/>
    </row>
    <row r="676" spans="2:18" x14ac:dyDescent="0.2">
      <c r="B676" s="17"/>
      <c r="C676" s="44"/>
      <c r="D676" s="44"/>
      <c r="E676" s="19"/>
      <c r="F676" s="16"/>
      <c r="G676" s="19"/>
      <c r="H676" s="19"/>
      <c r="I676" s="17"/>
      <c r="J676" s="17"/>
      <c r="K676" s="19"/>
      <c r="L676" s="16"/>
      <c r="M676" s="19"/>
      <c r="N676" s="14"/>
      <c r="O676" s="14"/>
      <c r="P676" s="14"/>
    </row>
    <row r="677" spans="2:18" x14ac:dyDescent="0.2">
      <c r="B677" s="17"/>
      <c r="C677" s="44"/>
      <c r="D677" s="44"/>
      <c r="E677" s="19"/>
      <c r="F677" s="16"/>
      <c r="G677" s="19"/>
      <c r="H677" s="19"/>
      <c r="I677" s="17"/>
      <c r="J677" s="17"/>
      <c r="K677" s="19"/>
      <c r="L677" s="16"/>
      <c r="M677" s="19"/>
      <c r="N677" s="24"/>
      <c r="O677" s="14"/>
      <c r="P677" s="14"/>
    </row>
    <row r="678" spans="2:18" x14ac:dyDescent="0.2">
      <c r="B678" s="17"/>
      <c r="C678" s="44"/>
      <c r="D678" s="44"/>
      <c r="E678" s="19"/>
      <c r="F678" s="16"/>
      <c r="G678" s="19"/>
      <c r="H678" s="19"/>
      <c r="I678" s="17"/>
      <c r="J678" s="17"/>
      <c r="K678" s="19"/>
      <c r="L678" s="16"/>
      <c r="M678" s="19"/>
      <c r="N678" s="20"/>
      <c r="O678" s="20"/>
      <c r="P678" s="20"/>
      <c r="R678" s="21"/>
    </row>
    <row r="679" spans="2:18" ht="15" x14ac:dyDescent="0.2">
      <c r="B679" s="17"/>
      <c r="C679" s="44"/>
      <c r="D679" s="44"/>
      <c r="E679" s="19"/>
      <c r="F679" s="16">
        <f>SUM(F655:F678)</f>
        <v>28</v>
      </c>
      <c r="G679" s="19">
        <f>SUM(G655:G678)</f>
        <v>66.908999999999992</v>
      </c>
      <c r="H679" s="19"/>
      <c r="I679" s="19"/>
      <c r="J679" s="13"/>
      <c r="K679" s="13"/>
      <c r="L679" s="16">
        <f>SUM(L656:L678)</f>
        <v>28</v>
      </c>
      <c r="M679" s="16">
        <f>SUM(M656:M678)</f>
        <v>55.023211250000003</v>
      </c>
      <c r="N679" s="20"/>
      <c r="O679" s="20"/>
      <c r="P679" s="20"/>
      <c r="R679" s="21"/>
    </row>
    <row r="680" spans="2:18" ht="15" x14ac:dyDescent="0.2">
      <c r="B680" s="17"/>
      <c r="C680" s="44"/>
      <c r="D680" s="44"/>
      <c r="E680" s="63"/>
      <c r="F680" s="65"/>
      <c r="G680" s="63"/>
      <c r="H680" s="63"/>
      <c r="I680" s="63"/>
      <c r="J680" s="64"/>
      <c r="K680" s="64"/>
      <c r="L680" s="65"/>
      <c r="M680" s="65"/>
      <c r="N680" s="20"/>
      <c r="O680" s="20"/>
      <c r="P680" s="20"/>
      <c r="R680" s="21"/>
    </row>
    <row r="681" spans="2:18" ht="15" x14ac:dyDescent="0.2">
      <c r="B681" s="17"/>
      <c r="C681" s="44"/>
      <c r="D681" s="44"/>
      <c r="E681" s="63"/>
      <c r="F681" s="65"/>
      <c r="G681" s="63"/>
      <c r="H681" s="63"/>
      <c r="I681" s="63"/>
      <c r="J681" s="64"/>
      <c r="K681" s="64"/>
      <c r="L681" s="65"/>
      <c r="M681" s="65"/>
      <c r="N681" s="20"/>
      <c r="O681" s="20"/>
      <c r="P681" s="20"/>
      <c r="R681" s="21"/>
    </row>
    <row r="682" spans="2:18" x14ac:dyDescent="0.2">
      <c r="B682" s="17"/>
      <c r="C682" s="44"/>
      <c r="D682" s="44"/>
      <c r="E682" s="19"/>
      <c r="F682" s="16"/>
      <c r="G682" s="19"/>
      <c r="H682" s="16" t="s">
        <v>10</v>
      </c>
      <c r="I682" s="16"/>
      <c r="J682" s="16">
        <f>G679</f>
        <v>66.908999999999992</v>
      </c>
      <c r="K682" s="19" t="s">
        <v>11</v>
      </c>
      <c r="L682" s="16">
        <f>M679</f>
        <v>55.023211250000003</v>
      </c>
      <c r="M682" s="19">
        <f>J682-L682</f>
        <v>11.885788749999989</v>
      </c>
      <c r="N682" s="20"/>
      <c r="O682" s="20"/>
      <c r="P682" s="20"/>
      <c r="R682" s="21"/>
    </row>
    <row r="683" spans="2:18" x14ac:dyDescent="0.2">
      <c r="B683" s="17"/>
      <c r="C683" s="44"/>
      <c r="D683" s="44"/>
      <c r="E683" s="63"/>
      <c r="F683" s="65"/>
      <c r="G683" s="63"/>
      <c r="H683" s="65"/>
      <c r="I683" s="65"/>
      <c r="J683" s="65"/>
      <c r="K683" s="63"/>
      <c r="L683" s="65"/>
      <c r="M683" s="63"/>
      <c r="N683" s="20"/>
      <c r="O683" s="20"/>
      <c r="P683" s="20"/>
      <c r="R683" s="21"/>
    </row>
    <row r="684" spans="2:18" x14ac:dyDescent="0.2">
      <c r="B684" s="17"/>
      <c r="C684" s="44"/>
      <c r="D684" s="44"/>
      <c r="E684" s="63"/>
      <c r="F684" s="65"/>
      <c r="G684" s="63"/>
      <c r="H684" s="65"/>
      <c r="I684" s="65"/>
      <c r="J684" s="65"/>
      <c r="K684" s="63"/>
      <c r="L684" s="65"/>
      <c r="M684" s="63"/>
      <c r="N684" s="20"/>
      <c r="O684" s="20"/>
      <c r="P684" s="20"/>
      <c r="R684" s="21"/>
    </row>
    <row r="685" spans="2:18" x14ac:dyDescent="0.2">
      <c r="B685" s="17"/>
      <c r="C685" s="44"/>
      <c r="D685" s="44"/>
      <c r="E685" s="63"/>
      <c r="F685" s="65"/>
      <c r="G685" s="63"/>
      <c r="H685" s="65"/>
      <c r="I685" s="65"/>
      <c r="J685" s="65"/>
      <c r="K685" s="63"/>
      <c r="L685" s="65"/>
      <c r="M685" s="63"/>
      <c r="N685" s="20"/>
      <c r="O685" s="20"/>
      <c r="P685" s="20"/>
      <c r="R685" s="21"/>
    </row>
    <row r="686" spans="2:18" x14ac:dyDescent="0.2">
      <c r="B686" s="17"/>
      <c r="C686" s="44"/>
      <c r="D686" s="44"/>
      <c r="E686" s="63"/>
      <c r="F686" s="65"/>
      <c r="G686" s="63"/>
      <c r="H686" s="65"/>
      <c r="I686" s="65"/>
      <c r="J686" s="65"/>
      <c r="K686" s="63"/>
      <c r="L686" s="65"/>
      <c r="M686" s="63"/>
      <c r="N686" s="20"/>
      <c r="O686" s="20"/>
      <c r="P686" s="20"/>
      <c r="R686" s="21"/>
    </row>
    <row r="687" spans="2:18" x14ac:dyDescent="0.2">
      <c r="B687" s="17"/>
      <c r="C687" s="44"/>
      <c r="D687" s="44"/>
      <c r="E687" s="63"/>
      <c r="F687" s="65"/>
      <c r="G687" s="63"/>
      <c r="H687" s="65"/>
      <c r="I687" s="65"/>
      <c r="J687" s="65"/>
      <c r="K687" s="63"/>
      <c r="L687" s="65"/>
      <c r="M687" s="63"/>
      <c r="N687" s="20"/>
      <c r="O687" s="20"/>
      <c r="P687" s="20"/>
      <c r="R687" s="21"/>
    </row>
    <row r="688" spans="2:18" x14ac:dyDescent="0.2">
      <c r="B688" s="17"/>
      <c r="C688" s="44"/>
      <c r="D688" s="44"/>
      <c r="E688" s="63"/>
      <c r="F688" s="65"/>
      <c r="G688" s="63"/>
      <c r="H688" s="65"/>
      <c r="I688" s="65"/>
      <c r="J688" s="65"/>
      <c r="K688" s="63"/>
      <c r="L688" s="65"/>
      <c r="M688" s="63"/>
      <c r="N688" s="20"/>
      <c r="O688" s="20"/>
      <c r="P688" s="20"/>
      <c r="R688" s="21"/>
    </row>
    <row r="689" spans="2:18" x14ac:dyDescent="0.2">
      <c r="B689" s="17"/>
      <c r="C689" s="44"/>
      <c r="D689" s="44"/>
      <c r="E689" s="63"/>
      <c r="F689" s="65"/>
      <c r="G689" s="63"/>
      <c r="H689" s="65"/>
      <c r="I689" s="65"/>
      <c r="J689" s="65"/>
      <c r="K689" s="63"/>
      <c r="L689" s="65"/>
      <c r="M689" s="63"/>
      <c r="N689" s="20"/>
      <c r="O689" s="20"/>
      <c r="P689" s="20"/>
      <c r="R689" s="21"/>
    </row>
    <row r="690" spans="2:18" x14ac:dyDescent="0.2">
      <c r="B690" s="17"/>
      <c r="C690" s="44"/>
      <c r="D690" s="44"/>
      <c r="E690" s="63"/>
      <c r="F690" s="65"/>
      <c r="G690" s="63"/>
      <c r="H690" s="65"/>
      <c r="I690" s="65"/>
      <c r="J690" s="65"/>
      <c r="K690" s="63"/>
      <c r="L690" s="65"/>
      <c r="M690" s="63"/>
      <c r="N690" s="20"/>
      <c r="O690" s="20"/>
      <c r="P690" s="20"/>
      <c r="R690" s="21"/>
    </row>
    <row r="691" spans="2:18" x14ac:dyDescent="0.2">
      <c r="B691" s="17"/>
      <c r="C691" s="44"/>
      <c r="D691" s="44"/>
      <c r="E691" s="63"/>
      <c r="F691" s="65"/>
      <c r="G691" s="63"/>
      <c r="H691" s="65"/>
      <c r="I691" s="65"/>
      <c r="J691" s="65"/>
      <c r="K691" s="63"/>
      <c r="L691" s="65"/>
      <c r="M691" s="63"/>
      <c r="N691" s="20"/>
      <c r="O691" s="20"/>
      <c r="P691" s="20"/>
      <c r="R691" s="21"/>
    </row>
    <row r="692" spans="2:18" x14ac:dyDescent="0.2">
      <c r="B692" s="17"/>
      <c r="C692" s="44"/>
      <c r="D692" s="44"/>
      <c r="E692" s="63"/>
      <c r="F692" s="65"/>
      <c r="G692" s="63"/>
      <c r="H692" s="65"/>
      <c r="I692" s="65"/>
      <c r="J692" s="65"/>
      <c r="K692" s="63"/>
      <c r="L692" s="65"/>
      <c r="M692" s="63"/>
      <c r="N692" s="20"/>
      <c r="O692" s="20"/>
      <c r="P692" s="20"/>
      <c r="R692" s="21"/>
    </row>
    <row r="693" spans="2:18" x14ac:dyDescent="0.2">
      <c r="B693" s="17"/>
      <c r="C693" s="44"/>
      <c r="D693" s="44"/>
      <c r="E693" s="63"/>
      <c r="F693" s="65"/>
      <c r="G693" s="63"/>
      <c r="H693" s="65"/>
      <c r="I693" s="65"/>
      <c r="J693" s="65"/>
      <c r="K693" s="63"/>
      <c r="L693" s="65"/>
      <c r="M693" s="63"/>
      <c r="N693" s="20"/>
      <c r="O693" s="20"/>
      <c r="P693" s="20"/>
      <c r="R693" s="21"/>
    </row>
    <row r="694" spans="2:18" x14ac:dyDescent="0.2">
      <c r="B694" s="17"/>
      <c r="C694" s="44"/>
      <c r="D694" s="44"/>
      <c r="E694" s="63"/>
      <c r="F694" s="65"/>
      <c r="G694" s="63"/>
      <c r="H694" s="65"/>
      <c r="I694" s="65"/>
      <c r="J694" s="65"/>
      <c r="K694" s="63"/>
      <c r="L694" s="65"/>
      <c r="M694" s="63"/>
      <c r="N694" s="20"/>
      <c r="O694" s="20"/>
      <c r="P694" s="20"/>
      <c r="R694" s="21"/>
    </row>
    <row r="695" spans="2:18" x14ac:dyDescent="0.2">
      <c r="B695" s="17"/>
      <c r="C695" s="44"/>
      <c r="D695" s="44"/>
      <c r="E695" s="63"/>
      <c r="F695" s="65"/>
      <c r="G695" s="63"/>
      <c r="H695" s="65"/>
      <c r="I695" s="65"/>
      <c r="J695" s="65"/>
      <c r="K695" s="63"/>
      <c r="L695" s="65"/>
      <c r="M695" s="63"/>
      <c r="N695" s="20"/>
      <c r="O695" s="20"/>
      <c r="P695" s="20"/>
      <c r="R695" s="21"/>
    </row>
    <row r="696" spans="2:18" x14ac:dyDescent="0.2">
      <c r="B696" s="17"/>
      <c r="C696" s="44"/>
      <c r="D696" s="44"/>
      <c r="E696" s="63"/>
      <c r="F696" s="65"/>
      <c r="G696" s="63"/>
      <c r="H696" s="65"/>
      <c r="I696" s="65"/>
      <c r="J696" s="65"/>
      <c r="K696" s="63"/>
      <c r="L696" s="65"/>
      <c r="M696" s="63"/>
      <c r="N696" s="20"/>
      <c r="O696" s="20"/>
      <c r="P696" s="20"/>
      <c r="R696" s="21"/>
    </row>
    <row r="697" spans="2:18" x14ac:dyDescent="0.2">
      <c r="B697" s="17"/>
      <c r="C697" s="44"/>
      <c r="D697" s="44"/>
      <c r="E697" s="63"/>
      <c r="F697" s="65"/>
      <c r="G697" s="63"/>
      <c r="H697" s="65"/>
      <c r="I697" s="65"/>
      <c r="J697" s="65"/>
      <c r="K697" s="63"/>
      <c r="L697" s="65"/>
      <c r="M697" s="63"/>
      <c r="N697" s="20"/>
      <c r="O697" s="20"/>
      <c r="P697" s="20"/>
      <c r="R697" s="21"/>
    </row>
    <row r="698" spans="2:18" x14ac:dyDescent="0.2">
      <c r="B698" s="17"/>
      <c r="C698" s="44"/>
      <c r="D698" s="44"/>
      <c r="E698" s="63"/>
      <c r="F698" s="65"/>
      <c r="G698" s="63"/>
      <c r="H698" s="65"/>
      <c r="I698" s="65"/>
      <c r="J698" s="65"/>
      <c r="K698" s="63"/>
      <c r="L698" s="65"/>
      <c r="M698" s="63"/>
      <c r="N698" s="20"/>
      <c r="O698" s="20"/>
      <c r="P698" s="20"/>
      <c r="R698" s="21"/>
    </row>
    <row r="699" spans="2:18" x14ac:dyDescent="0.2">
      <c r="B699" s="17"/>
      <c r="C699" s="44"/>
      <c r="D699" s="44"/>
      <c r="E699" s="63"/>
      <c r="F699" s="65"/>
      <c r="G699" s="63"/>
      <c r="H699" s="65"/>
      <c r="I699" s="65"/>
      <c r="J699" s="65"/>
      <c r="K699" s="63"/>
      <c r="L699" s="65"/>
      <c r="M699" s="63"/>
      <c r="N699" s="20"/>
      <c r="O699" s="20"/>
      <c r="P699" s="20"/>
      <c r="R699" s="21"/>
    </row>
    <row r="700" spans="2:18" x14ac:dyDescent="0.2">
      <c r="B700" s="17"/>
      <c r="C700" s="44"/>
      <c r="D700" s="44"/>
      <c r="E700" s="63"/>
      <c r="F700" s="65"/>
      <c r="G700" s="63"/>
      <c r="H700" s="65"/>
      <c r="I700" s="65"/>
      <c r="J700" s="65"/>
      <c r="K700" s="63"/>
      <c r="L700" s="65"/>
      <c r="M700" s="63"/>
      <c r="N700" s="20"/>
      <c r="O700" s="20"/>
      <c r="P700" s="20"/>
      <c r="R700" s="21"/>
    </row>
    <row r="701" spans="2:18" x14ac:dyDescent="0.2">
      <c r="B701" s="17"/>
      <c r="C701" s="44"/>
      <c r="D701" s="44"/>
      <c r="E701" s="63"/>
      <c r="F701" s="65"/>
      <c r="G701" s="63"/>
      <c r="H701" s="65"/>
      <c r="I701" s="65"/>
      <c r="J701" s="65"/>
      <c r="K701" s="63"/>
      <c r="L701" s="65"/>
      <c r="M701" s="63"/>
      <c r="N701" s="20"/>
      <c r="O701" s="20"/>
      <c r="P701" s="20"/>
      <c r="R701" s="21"/>
    </row>
    <row r="702" spans="2:18" x14ac:dyDescent="0.2">
      <c r="B702" s="17"/>
      <c r="C702" s="44"/>
      <c r="D702" s="44"/>
      <c r="E702" s="63"/>
      <c r="F702" s="65"/>
      <c r="G702" s="63"/>
      <c r="H702" s="65"/>
      <c r="I702" s="65"/>
      <c r="J702" s="65"/>
      <c r="K702" s="63"/>
      <c r="L702" s="65"/>
      <c r="M702" s="63"/>
      <c r="N702" s="20"/>
      <c r="O702" s="20"/>
      <c r="P702" s="20"/>
      <c r="R702" s="21"/>
    </row>
    <row r="703" spans="2:18" x14ac:dyDescent="0.2">
      <c r="B703" s="17"/>
      <c r="C703" s="44"/>
      <c r="D703" s="44"/>
      <c r="E703" s="63"/>
      <c r="F703" s="65"/>
      <c r="G703" s="63"/>
      <c r="H703" s="65"/>
      <c r="I703" s="65"/>
      <c r="J703" s="65"/>
      <c r="K703" s="63"/>
      <c r="L703" s="65"/>
      <c r="M703" s="63"/>
      <c r="N703" s="20"/>
      <c r="O703" s="20"/>
      <c r="P703" s="20"/>
      <c r="R703" s="21"/>
    </row>
    <row r="704" spans="2:18" x14ac:dyDescent="0.2">
      <c r="B704" s="17"/>
      <c r="C704" s="44"/>
      <c r="D704" s="44"/>
      <c r="E704" s="63"/>
      <c r="F704" s="65"/>
      <c r="G704" s="63"/>
      <c r="H704" s="65"/>
      <c r="I704" s="65"/>
      <c r="J704" s="65"/>
      <c r="K704" s="63"/>
      <c r="L704" s="65"/>
      <c r="M704" s="63"/>
      <c r="N704" s="20"/>
      <c r="O704" s="20"/>
      <c r="P704" s="20"/>
      <c r="R704" s="21"/>
    </row>
    <row r="705" spans="2:18" x14ac:dyDescent="0.2">
      <c r="B705" s="17"/>
      <c r="C705" s="44"/>
      <c r="D705" s="44"/>
      <c r="E705" s="63"/>
      <c r="F705" s="65"/>
      <c r="G705" s="63"/>
      <c r="H705" s="65"/>
      <c r="I705" s="65"/>
      <c r="J705" s="65"/>
      <c r="K705" s="63"/>
      <c r="L705" s="65"/>
      <c r="M705" s="63"/>
      <c r="N705" s="20"/>
      <c r="O705" s="20"/>
      <c r="P705" s="20"/>
      <c r="R705" s="21"/>
    </row>
    <row r="706" spans="2:18" x14ac:dyDescent="0.2">
      <c r="B706" s="17"/>
      <c r="C706" s="44"/>
      <c r="D706" s="44"/>
      <c r="E706" s="66"/>
      <c r="F706" s="67"/>
      <c r="G706" s="66"/>
      <c r="H706" s="67"/>
      <c r="I706" s="67"/>
      <c r="J706" s="67"/>
      <c r="K706" s="66"/>
      <c r="L706" s="67"/>
      <c r="M706" s="66"/>
      <c r="N706" s="20"/>
      <c r="O706" s="20"/>
      <c r="P706" s="20"/>
      <c r="R706" s="21"/>
    </row>
    <row r="707" spans="2:18" x14ac:dyDescent="0.2">
      <c r="B707" s="17"/>
      <c r="C707" s="44"/>
      <c r="D707" s="44"/>
      <c r="E707" s="66"/>
      <c r="F707" s="67"/>
      <c r="G707" s="66"/>
      <c r="H707" s="67"/>
      <c r="I707" s="67"/>
      <c r="J707" s="67"/>
      <c r="K707" s="66"/>
      <c r="L707" s="67"/>
      <c r="M707" s="66"/>
      <c r="N707" s="20"/>
      <c r="O707" s="20"/>
      <c r="P707" s="20"/>
      <c r="R707" s="21"/>
    </row>
    <row r="708" spans="2:18" x14ac:dyDescent="0.2">
      <c r="B708" s="17"/>
      <c r="C708" s="44"/>
      <c r="D708" s="44"/>
      <c r="E708" s="66"/>
      <c r="F708" s="67"/>
      <c r="G708" s="66"/>
      <c r="H708" s="67"/>
      <c r="I708" s="67"/>
      <c r="J708" s="67"/>
      <c r="K708" s="66"/>
      <c r="L708" s="67"/>
      <c r="M708" s="66"/>
      <c r="N708" s="20"/>
      <c r="O708" s="20"/>
      <c r="P708" s="20"/>
      <c r="R708" s="21"/>
    </row>
    <row r="709" spans="2:18" x14ac:dyDescent="0.2">
      <c r="B709" s="17"/>
      <c r="C709" s="44"/>
      <c r="D709" s="44"/>
      <c r="E709" s="66"/>
      <c r="F709" s="67"/>
      <c r="G709" s="66"/>
      <c r="H709" s="67"/>
      <c r="I709" s="67"/>
      <c r="J709" s="67"/>
      <c r="K709" s="66"/>
      <c r="L709" s="67"/>
      <c r="M709" s="66"/>
      <c r="N709" s="20"/>
      <c r="O709" s="20"/>
      <c r="P709" s="20"/>
      <c r="R709" s="21"/>
    </row>
    <row r="710" spans="2:18" x14ac:dyDescent="0.2">
      <c r="B710" s="17"/>
      <c r="C710" s="44"/>
      <c r="D710" s="44"/>
      <c r="E710" s="66"/>
      <c r="F710" s="67"/>
      <c r="G710" s="66"/>
      <c r="H710" s="67"/>
      <c r="I710" s="67"/>
      <c r="J710" s="67"/>
      <c r="K710" s="66"/>
      <c r="L710" s="67"/>
      <c r="M710" s="66"/>
      <c r="N710" s="20"/>
      <c r="O710" s="20"/>
      <c r="P710" s="20"/>
      <c r="R710" s="21"/>
    </row>
    <row r="711" spans="2:18" x14ac:dyDescent="0.2">
      <c r="B711" s="17"/>
      <c r="C711" s="44"/>
      <c r="D711" s="44"/>
      <c r="E711" s="66"/>
      <c r="F711" s="67"/>
      <c r="G711" s="66"/>
      <c r="H711" s="67"/>
      <c r="I711" s="67"/>
      <c r="J711" s="67"/>
      <c r="K711" s="66"/>
      <c r="L711" s="67"/>
      <c r="M711" s="66"/>
      <c r="N711" s="20"/>
      <c r="O711" s="20"/>
      <c r="P711" s="20"/>
      <c r="R711" s="21"/>
    </row>
    <row r="712" spans="2:18" x14ac:dyDescent="0.2">
      <c r="B712" s="17"/>
      <c r="C712" s="44"/>
      <c r="D712" s="44"/>
      <c r="E712" s="66"/>
      <c r="F712" s="67"/>
      <c r="G712" s="66"/>
      <c r="H712" s="67"/>
      <c r="I712" s="67"/>
      <c r="J712" s="67"/>
      <c r="K712" s="66"/>
      <c r="L712" s="67"/>
      <c r="M712" s="66"/>
      <c r="N712" s="20"/>
      <c r="O712" s="20"/>
      <c r="P712" s="20"/>
      <c r="R712" s="21"/>
    </row>
    <row r="713" spans="2:18" x14ac:dyDescent="0.2">
      <c r="B713" s="17"/>
      <c r="C713" s="44"/>
      <c r="D713" s="44"/>
      <c r="E713" s="66"/>
      <c r="F713" s="67"/>
      <c r="G713" s="66"/>
      <c r="H713" s="67"/>
      <c r="I713" s="67"/>
      <c r="J713" s="67"/>
      <c r="K713" s="66"/>
      <c r="L713" s="67"/>
      <c r="M713" s="66"/>
      <c r="N713" s="20"/>
      <c r="O713" s="20"/>
      <c r="P713" s="20"/>
      <c r="R713" s="21"/>
    </row>
    <row r="714" spans="2:18" x14ac:dyDescent="0.2">
      <c r="B714" s="17"/>
      <c r="C714" s="44"/>
      <c r="D714" s="44"/>
      <c r="E714" s="66"/>
      <c r="F714" s="67"/>
      <c r="G714" s="66"/>
      <c r="H714" s="67"/>
      <c r="I714" s="67"/>
      <c r="J714" s="67"/>
      <c r="K714" s="66"/>
      <c r="L714" s="67"/>
      <c r="M714" s="66"/>
      <c r="N714" s="20"/>
      <c r="O714" s="20"/>
      <c r="P714" s="20"/>
      <c r="R714" s="21"/>
    </row>
    <row r="715" spans="2:18" x14ac:dyDescent="0.2">
      <c r="B715" s="17"/>
      <c r="C715" s="44"/>
      <c r="D715" s="44"/>
      <c r="E715" s="66"/>
      <c r="F715" s="67"/>
      <c r="G715" s="66"/>
      <c r="H715" s="67"/>
      <c r="I715" s="67"/>
      <c r="J715" s="67"/>
      <c r="K715" s="66"/>
      <c r="L715" s="67"/>
      <c r="M715" s="66"/>
      <c r="N715" s="20"/>
      <c r="O715" s="20"/>
      <c r="P715" s="20"/>
      <c r="R715" s="21"/>
    </row>
    <row r="716" spans="2:18" x14ac:dyDescent="0.2">
      <c r="B716" s="17"/>
      <c r="C716" s="44"/>
      <c r="D716" s="44"/>
      <c r="E716" s="66"/>
      <c r="F716" s="67"/>
      <c r="G716" s="66"/>
      <c r="H716" s="67"/>
      <c r="I716" s="67"/>
      <c r="J716" s="67"/>
      <c r="K716" s="66"/>
      <c r="L716" s="67"/>
      <c r="M716" s="66"/>
      <c r="N716" s="20"/>
      <c r="O716" s="20"/>
      <c r="P716" s="20"/>
      <c r="R716" s="21"/>
    </row>
    <row r="717" spans="2:18" x14ac:dyDescent="0.2">
      <c r="B717" s="17"/>
      <c r="C717" s="44"/>
      <c r="D717" s="44"/>
      <c r="E717" s="66"/>
      <c r="F717" s="67"/>
      <c r="G717" s="66"/>
      <c r="H717" s="67"/>
      <c r="I717" s="67"/>
      <c r="J717" s="67"/>
      <c r="K717" s="66"/>
      <c r="L717" s="67"/>
      <c r="M717" s="66"/>
      <c r="N717" s="20"/>
      <c r="O717" s="20"/>
      <c r="P717" s="20"/>
      <c r="R717" s="21"/>
    </row>
    <row r="718" spans="2:18" x14ac:dyDescent="0.2">
      <c r="B718" s="17"/>
      <c r="C718" s="44"/>
      <c r="D718" s="44"/>
      <c r="E718" s="66"/>
      <c r="F718" s="67"/>
      <c r="G718" s="66"/>
      <c r="H718" s="67"/>
      <c r="I718" s="67"/>
      <c r="J718" s="67"/>
      <c r="K718" s="66"/>
      <c r="L718" s="67"/>
      <c r="M718" s="66"/>
      <c r="N718" s="20"/>
      <c r="O718" s="20"/>
      <c r="P718" s="20"/>
      <c r="R718" s="21"/>
    </row>
    <row r="719" spans="2:18" x14ac:dyDescent="0.2">
      <c r="B719" s="17"/>
      <c r="C719" s="44"/>
      <c r="D719" s="44"/>
      <c r="E719" s="66"/>
      <c r="F719" s="67"/>
      <c r="G719" s="66"/>
      <c r="H719" s="67"/>
      <c r="I719" s="67"/>
      <c r="J719" s="67"/>
      <c r="K719" s="66"/>
      <c r="L719" s="67"/>
      <c r="M719" s="66"/>
      <c r="N719" s="20"/>
      <c r="O719" s="20"/>
      <c r="P719" s="20"/>
      <c r="R719" s="21"/>
    </row>
    <row r="720" spans="2:18" x14ac:dyDescent="0.2">
      <c r="B720" s="17"/>
      <c r="C720" s="44"/>
      <c r="D720" s="44"/>
      <c r="E720" s="66"/>
      <c r="F720" s="67"/>
      <c r="G720" s="66"/>
      <c r="H720" s="67"/>
      <c r="I720" s="67"/>
      <c r="J720" s="67"/>
      <c r="K720" s="66"/>
      <c r="L720" s="67"/>
      <c r="M720" s="66"/>
      <c r="N720" s="20"/>
      <c r="O720" s="20"/>
      <c r="P720" s="20"/>
      <c r="R720" s="21"/>
    </row>
    <row r="721" spans="2:18" x14ac:dyDescent="0.2">
      <c r="B721" s="17"/>
      <c r="C721" s="44"/>
      <c r="D721" s="44"/>
      <c r="E721" s="66"/>
      <c r="F721" s="67"/>
      <c r="G721" s="66"/>
      <c r="H721" s="67"/>
      <c r="I721" s="67"/>
      <c r="J721" s="67"/>
      <c r="K721" s="66"/>
      <c r="L721" s="67"/>
      <c r="M721" s="66"/>
      <c r="N721" s="20"/>
      <c r="O721" s="20"/>
      <c r="P721" s="20"/>
      <c r="R721" s="21"/>
    </row>
    <row r="722" spans="2:18" x14ac:dyDescent="0.2">
      <c r="B722" s="17"/>
      <c r="C722" s="44"/>
      <c r="D722" s="44"/>
      <c r="E722" s="66"/>
      <c r="F722" s="67"/>
      <c r="G722" s="66"/>
      <c r="H722" s="67"/>
      <c r="I722" s="67"/>
      <c r="J722" s="67"/>
      <c r="K722" s="66"/>
      <c r="L722" s="67"/>
      <c r="M722" s="66"/>
      <c r="N722" s="20"/>
      <c r="O722" s="20"/>
      <c r="P722" s="20"/>
      <c r="R722" s="21"/>
    </row>
    <row r="723" spans="2:18" x14ac:dyDescent="0.2">
      <c r="B723" s="17"/>
      <c r="C723" s="44"/>
      <c r="D723" s="44"/>
      <c r="E723" s="66"/>
      <c r="F723" s="67"/>
      <c r="G723" s="66"/>
      <c r="H723" s="67"/>
      <c r="I723" s="67"/>
      <c r="J723" s="67"/>
      <c r="K723" s="66"/>
      <c r="L723" s="67"/>
      <c r="M723" s="66"/>
      <c r="N723" s="20"/>
      <c r="O723" s="20"/>
      <c r="P723" s="20"/>
      <c r="R723" s="21"/>
    </row>
    <row r="724" spans="2:18" x14ac:dyDescent="0.2">
      <c r="B724" s="17"/>
      <c r="C724" s="44"/>
      <c r="D724" s="44"/>
      <c r="E724" s="66"/>
      <c r="F724" s="67"/>
      <c r="G724" s="66"/>
      <c r="H724" s="67"/>
      <c r="I724" s="67"/>
      <c r="J724" s="67"/>
      <c r="K724" s="66"/>
      <c r="L724" s="67"/>
      <c r="M724" s="66"/>
      <c r="N724" s="20"/>
      <c r="O724" s="20"/>
      <c r="P724" s="20"/>
      <c r="R724" s="21"/>
    </row>
    <row r="725" spans="2:18" x14ac:dyDescent="0.2">
      <c r="B725" s="17"/>
      <c r="C725" s="44"/>
      <c r="D725" s="44"/>
      <c r="E725" s="66"/>
      <c r="F725" s="67"/>
      <c r="G725" s="66"/>
      <c r="H725" s="67"/>
      <c r="I725" s="67"/>
      <c r="J725" s="67"/>
      <c r="K725" s="66"/>
      <c r="L725" s="67"/>
      <c r="M725" s="66"/>
      <c r="N725" s="20"/>
      <c r="O725" s="20"/>
      <c r="P725" s="20"/>
      <c r="R725" s="21"/>
    </row>
    <row r="726" spans="2:18" x14ac:dyDescent="0.2">
      <c r="B726" s="17"/>
      <c r="C726" s="44"/>
      <c r="D726" s="44"/>
      <c r="E726" s="66"/>
      <c r="F726" s="67"/>
      <c r="G726" s="66"/>
      <c r="H726" s="67"/>
      <c r="I726" s="67"/>
      <c r="J726" s="67"/>
      <c r="K726" s="66"/>
      <c r="L726" s="67"/>
      <c r="M726" s="66"/>
      <c r="N726" s="20"/>
      <c r="O726" s="20"/>
      <c r="P726" s="20"/>
      <c r="R726" s="21"/>
    </row>
    <row r="727" spans="2:18" x14ac:dyDescent="0.2">
      <c r="B727" s="17"/>
      <c r="C727" s="44"/>
      <c r="D727" s="44"/>
      <c r="E727" s="66"/>
      <c r="F727" s="67"/>
      <c r="G727" s="66"/>
      <c r="H727" s="67"/>
      <c r="I727" s="67"/>
      <c r="J727" s="67"/>
      <c r="K727" s="66"/>
      <c r="L727" s="67"/>
      <c r="M727" s="66"/>
      <c r="N727" s="20"/>
      <c r="O727" s="20"/>
      <c r="P727" s="20"/>
      <c r="R727" s="21"/>
    </row>
    <row r="728" spans="2:18" x14ac:dyDescent="0.2">
      <c r="B728" s="17"/>
      <c r="C728" s="44"/>
      <c r="D728" s="44"/>
      <c r="E728" s="66"/>
      <c r="F728" s="67"/>
      <c r="G728" s="66"/>
      <c r="H728" s="67"/>
      <c r="I728" s="67"/>
      <c r="J728" s="67"/>
      <c r="K728" s="66"/>
      <c r="L728" s="67"/>
      <c r="M728" s="66"/>
      <c r="N728" s="20"/>
      <c r="O728" s="20"/>
      <c r="P728" s="20"/>
      <c r="R728" s="21"/>
    </row>
    <row r="729" spans="2:18" x14ac:dyDescent="0.2">
      <c r="B729" s="17"/>
      <c r="C729" s="44"/>
      <c r="D729" s="44"/>
      <c r="E729" s="66"/>
      <c r="F729" s="67"/>
      <c r="G729" s="66"/>
      <c r="H729" s="67"/>
      <c r="I729" s="67"/>
      <c r="J729" s="67"/>
      <c r="K729" s="66"/>
      <c r="L729" s="67"/>
      <c r="M729" s="66"/>
      <c r="N729" s="20"/>
      <c r="O729" s="20"/>
      <c r="P729" s="20"/>
      <c r="R729" s="21"/>
    </row>
    <row r="730" spans="2:18" x14ac:dyDescent="0.2">
      <c r="B730" s="17"/>
      <c r="C730" s="44"/>
      <c r="D730" s="44"/>
      <c r="E730" s="66"/>
      <c r="F730" s="67"/>
      <c r="G730" s="66"/>
      <c r="H730" s="67"/>
      <c r="I730" s="67"/>
      <c r="J730" s="67"/>
      <c r="K730" s="66"/>
      <c r="L730" s="67"/>
      <c r="M730" s="66"/>
      <c r="N730" s="20"/>
      <c r="O730" s="20"/>
      <c r="P730" s="20"/>
      <c r="R730" s="21"/>
    </row>
    <row r="731" spans="2:18" x14ac:dyDescent="0.2">
      <c r="B731" s="17"/>
      <c r="C731" s="44"/>
      <c r="D731" s="44"/>
      <c r="E731" s="66"/>
      <c r="F731" s="67"/>
      <c r="G731" s="66"/>
      <c r="H731" s="67"/>
      <c r="I731" s="67"/>
      <c r="J731" s="67"/>
      <c r="K731" s="66"/>
      <c r="L731" s="67"/>
      <c r="M731" s="66"/>
      <c r="N731" s="20"/>
      <c r="O731" s="20"/>
      <c r="P731" s="20"/>
      <c r="R731" s="21"/>
    </row>
    <row r="732" spans="2:18" x14ac:dyDescent="0.2">
      <c r="B732" s="17"/>
      <c r="C732" s="44"/>
      <c r="D732" s="44"/>
      <c r="E732" s="66"/>
      <c r="F732" s="67"/>
      <c r="G732" s="66"/>
      <c r="H732" s="67"/>
      <c r="I732" s="67"/>
      <c r="J732" s="67"/>
      <c r="K732" s="66"/>
      <c r="L732" s="67"/>
      <c r="M732" s="66"/>
      <c r="N732" s="20"/>
      <c r="O732" s="20"/>
      <c r="P732" s="20"/>
      <c r="R732" s="21"/>
    </row>
    <row r="733" spans="2:18" x14ac:dyDescent="0.2">
      <c r="B733" s="17"/>
      <c r="C733" s="44"/>
      <c r="D733" s="44"/>
      <c r="E733" s="63"/>
      <c r="F733" s="65"/>
      <c r="G733" s="63"/>
      <c r="H733" s="65"/>
      <c r="I733" s="65"/>
      <c r="J733" s="65"/>
      <c r="K733" s="63"/>
      <c r="L733" s="65"/>
      <c r="M733" s="63"/>
      <c r="N733" s="20"/>
      <c r="O733" s="20"/>
      <c r="P733" s="20"/>
      <c r="R733" s="21"/>
    </row>
    <row r="734" spans="2:18" x14ac:dyDescent="0.2">
      <c r="B734" s="17"/>
      <c r="C734" s="44"/>
      <c r="D734" s="44"/>
      <c r="E734" s="63"/>
      <c r="F734" s="65"/>
      <c r="G734" s="63"/>
      <c r="H734" s="65"/>
      <c r="I734" s="65"/>
      <c r="J734" s="65"/>
      <c r="K734" s="63"/>
      <c r="L734" s="65"/>
      <c r="M734" s="63"/>
      <c r="N734" s="20"/>
      <c r="O734" s="20"/>
      <c r="P734" s="20"/>
      <c r="R734" s="21"/>
    </row>
    <row r="735" spans="2:18" x14ac:dyDescent="0.2">
      <c r="B735" s="17"/>
      <c r="C735" s="44"/>
      <c r="D735" s="44"/>
      <c r="E735" s="63"/>
      <c r="F735" s="65"/>
      <c r="G735" s="63"/>
      <c r="H735" s="65"/>
      <c r="I735" s="65"/>
      <c r="J735" s="65"/>
      <c r="K735" s="63"/>
      <c r="L735" s="65"/>
      <c r="M735" s="63"/>
      <c r="N735" s="20"/>
      <c r="O735" s="20"/>
      <c r="P735" s="20"/>
      <c r="R735" s="21"/>
    </row>
    <row r="736" spans="2:18" x14ac:dyDescent="0.2">
      <c r="B736" s="17"/>
      <c r="C736" s="44"/>
      <c r="D736" s="44"/>
      <c r="E736" s="63"/>
      <c r="F736" s="65"/>
      <c r="G736" s="63"/>
      <c r="H736" s="65"/>
      <c r="I736" s="65"/>
      <c r="J736" s="65"/>
      <c r="K736" s="63"/>
      <c r="L736" s="65"/>
      <c r="M736" s="63"/>
      <c r="N736" s="20"/>
      <c r="O736" s="20"/>
      <c r="P736" s="20"/>
      <c r="R736" s="21"/>
    </row>
    <row r="737" spans="2:18" x14ac:dyDescent="0.2">
      <c r="B737" s="17"/>
      <c r="C737" s="44"/>
      <c r="D737" s="44"/>
      <c r="E737" s="63"/>
      <c r="F737" s="65"/>
      <c r="G737" s="63"/>
      <c r="H737" s="65"/>
      <c r="I737" s="65"/>
      <c r="J737" s="65"/>
      <c r="K737" s="63"/>
      <c r="L737" s="65"/>
      <c r="M737" s="63"/>
      <c r="N737" s="20"/>
      <c r="O737" s="20"/>
      <c r="P737" s="20"/>
      <c r="R737" s="21"/>
    </row>
    <row r="738" spans="2:18" x14ac:dyDescent="0.2">
      <c r="B738" s="17"/>
      <c r="C738" s="44"/>
      <c r="D738" s="44"/>
      <c r="E738" s="63"/>
      <c r="F738" s="65"/>
      <c r="G738" s="63"/>
      <c r="H738" s="65"/>
      <c r="I738" s="65"/>
      <c r="J738" s="65"/>
      <c r="K738" s="63"/>
      <c r="L738" s="65"/>
      <c r="M738" s="63"/>
      <c r="N738" s="20"/>
      <c r="O738" s="20"/>
      <c r="P738" s="20"/>
      <c r="R738" s="21"/>
    </row>
    <row r="739" spans="2:18" x14ac:dyDescent="0.2">
      <c r="B739" s="17"/>
      <c r="C739" s="44"/>
      <c r="D739" s="44"/>
      <c r="E739" s="63"/>
      <c r="F739" s="65"/>
      <c r="G739" s="63"/>
      <c r="H739" s="65"/>
      <c r="I739" s="65"/>
      <c r="J739" s="65"/>
      <c r="K739" s="63"/>
      <c r="L739" s="65"/>
      <c r="M739" s="63"/>
      <c r="N739" s="20"/>
      <c r="O739" s="20"/>
      <c r="P739" s="20"/>
      <c r="R739" s="21"/>
    </row>
    <row r="740" spans="2:18" x14ac:dyDescent="0.2">
      <c r="B740" s="17"/>
      <c r="C740" s="44"/>
      <c r="D740" s="44"/>
      <c r="E740" s="63"/>
      <c r="F740" s="65"/>
      <c r="G740" s="63"/>
      <c r="H740" s="65"/>
      <c r="I740" s="65"/>
      <c r="J740" s="65"/>
      <c r="K740" s="63"/>
      <c r="L740" s="65"/>
      <c r="M740" s="63"/>
      <c r="N740" s="20"/>
      <c r="O740" s="20"/>
      <c r="P740" s="20"/>
      <c r="R740" s="21"/>
    </row>
    <row r="741" spans="2:18" x14ac:dyDescent="0.2">
      <c r="B741" s="17"/>
      <c r="C741" s="44"/>
      <c r="D741" s="44"/>
      <c r="E741" s="63"/>
      <c r="F741" s="65"/>
      <c r="G741" s="63"/>
      <c r="H741" s="65"/>
      <c r="I741" s="65"/>
      <c r="J741" s="65"/>
      <c r="K741" s="63"/>
      <c r="L741" s="65"/>
      <c r="M741" s="63"/>
      <c r="N741" s="20"/>
      <c r="O741" s="20"/>
      <c r="P741" s="20"/>
      <c r="R741" s="21"/>
    </row>
    <row r="742" spans="2:18" x14ac:dyDescent="0.2">
      <c r="B742" s="17"/>
      <c r="C742" s="44"/>
      <c r="D742" s="44"/>
      <c r="E742" s="63"/>
      <c r="F742" s="65"/>
      <c r="G742" s="63"/>
      <c r="H742" s="65"/>
      <c r="I742" s="65"/>
      <c r="J742" s="65"/>
      <c r="K742" s="63"/>
      <c r="L742" s="65"/>
      <c r="M742" s="63"/>
      <c r="N742" s="20"/>
      <c r="O742" s="20"/>
      <c r="P742" s="20"/>
      <c r="R742" s="21"/>
    </row>
    <row r="743" spans="2:18" x14ac:dyDescent="0.2">
      <c r="B743" s="17"/>
      <c r="C743" s="44"/>
      <c r="D743" s="44"/>
      <c r="E743" s="63"/>
      <c r="F743" s="65"/>
      <c r="G743" s="63"/>
      <c r="H743" s="65"/>
      <c r="I743" s="65"/>
      <c r="J743" s="65"/>
      <c r="K743" s="63"/>
      <c r="L743" s="65"/>
      <c r="M743" s="63"/>
      <c r="N743" s="20"/>
      <c r="O743" s="20"/>
      <c r="P743" s="20"/>
      <c r="R743" s="21"/>
    </row>
    <row r="744" spans="2:18" x14ac:dyDescent="0.2">
      <c r="B744" s="17"/>
      <c r="C744" s="44"/>
      <c r="D744" s="44"/>
      <c r="E744" s="63"/>
      <c r="F744" s="65"/>
      <c r="G744" s="63"/>
      <c r="H744" s="65"/>
      <c r="I744" s="65"/>
      <c r="J744" s="65"/>
      <c r="K744" s="63"/>
      <c r="L744" s="65"/>
      <c r="M744" s="63"/>
      <c r="N744" s="20"/>
      <c r="O744" s="20"/>
      <c r="P744" s="20"/>
      <c r="R744" s="21"/>
    </row>
    <row r="745" spans="2:18" x14ac:dyDescent="0.2">
      <c r="B745" s="17"/>
      <c r="C745" s="44"/>
      <c r="D745" s="44"/>
      <c r="E745" s="63"/>
      <c r="F745" s="65"/>
      <c r="G745" s="63"/>
      <c r="H745" s="65"/>
      <c r="I745" s="65"/>
      <c r="J745" s="65"/>
      <c r="K745" s="63"/>
      <c r="L745" s="65"/>
      <c r="M745" s="63"/>
      <c r="N745" s="20"/>
      <c r="O745" s="20"/>
      <c r="P745" s="20"/>
      <c r="R745" s="21"/>
    </row>
    <row r="746" spans="2:18" x14ac:dyDescent="0.2">
      <c r="B746" s="17"/>
      <c r="C746" s="44"/>
      <c r="D746" s="44"/>
      <c r="E746" s="63"/>
      <c r="F746" s="65"/>
      <c r="G746" s="63"/>
      <c r="H746" s="65"/>
      <c r="I746" s="65"/>
      <c r="J746" s="65"/>
      <c r="K746" s="63"/>
      <c r="L746" s="65"/>
      <c r="M746" s="63"/>
      <c r="N746" s="20"/>
      <c r="O746" s="20"/>
      <c r="P746" s="20"/>
      <c r="R746" s="21"/>
    </row>
    <row r="747" spans="2:18" x14ac:dyDescent="0.2">
      <c r="B747" s="17"/>
      <c r="C747" s="44"/>
      <c r="D747" s="44"/>
      <c r="E747" s="63"/>
      <c r="F747" s="65"/>
      <c r="G747" s="63"/>
      <c r="H747" s="65"/>
      <c r="I747" s="65"/>
      <c r="J747" s="65"/>
      <c r="K747" s="63"/>
      <c r="L747" s="65"/>
      <c r="M747" s="63"/>
      <c r="N747" s="20"/>
      <c r="O747" s="20"/>
      <c r="P747" s="20"/>
      <c r="R747" s="21"/>
    </row>
    <row r="748" spans="2:18" x14ac:dyDescent="0.2">
      <c r="B748" s="17"/>
      <c r="C748" s="44"/>
      <c r="D748" s="44"/>
      <c r="E748" s="63"/>
      <c r="F748" s="65"/>
      <c r="G748" s="63"/>
      <c r="H748" s="65"/>
      <c r="I748" s="65"/>
      <c r="J748" s="65"/>
      <c r="K748" s="63"/>
      <c r="L748" s="65"/>
      <c r="M748" s="63"/>
      <c r="N748" s="20"/>
      <c r="O748" s="20"/>
      <c r="P748" s="20"/>
      <c r="R748" s="21"/>
    </row>
    <row r="749" spans="2:18" x14ac:dyDescent="0.2">
      <c r="B749" s="17"/>
      <c r="C749" s="44"/>
      <c r="D749" s="44"/>
      <c r="E749" s="63"/>
      <c r="F749" s="65"/>
      <c r="G749" s="63"/>
      <c r="H749" s="65"/>
      <c r="I749" s="65"/>
      <c r="J749" s="65"/>
      <c r="K749" s="63"/>
      <c r="L749" s="65"/>
      <c r="M749" s="63"/>
      <c r="N749" s="20"/>
      <c r="O749" s="20"/>
      <c r="P749" s="20"/>
      <c r="R749" s="21"/>
    </row>
    <row r="750" spans="2:18" x14ac:dyDescent="0.2">
      <c r="B750" s="17"/>
      <c r="C750" s="44"/>
      <c r="D750" s="44"/>
      <c r="E750" s="63"/>
      <c r="F750" s="65"/>
      <c r="G750" s="63"/>
      <c r="H750" s="65"/>
      <c r="I750" s="65"/>
      <c r="J750" s="65"/>
      <c r="K750" s="63"/>
      <c r="L750" s="65"/>
      <c r="M750" s="63"/>
      <c r="N750" s="20"/>
      <c r="O750" s="20"/>
      <c r="P750" s="20"/>
      <c r="R750" s="21"/>
    </row>
    <row r="751" spans="2:18" x14ac:dyDescent="0.2">
      <c r="B751" s="17"/>
      <c r="C751" s="44"/>
      <c r="D751" s="44"/>
      <c r="E751" s="63"/>
      <c r="F751" s="65"/>
      <c r="G751" s="63"/>
      <c r="H751" s="65"/>
      <c r="I751" s="65"/>
      <c r="J751" s="65"/>
      <c r="K751" s="63"/>
      <c r="L751" s="65"/>
      <c r="M751" s="63"/>
      <c r="N751" s="20"/>
      <c r="O751" s="20"/>
      <c r="P751" s="20"/>
      <c r="R751" s="21"/>
    </row>
    <row r="752" spans="2:18" x14ac:dyDescent="0.2">
      <c r="B752" s="17"/>
      <c r="C752" s="44"/>
      <c r="D752" s="44"/>
      <c r="E752" s="63"/>
      <c r="F752" s="65"/>
      <c r="G752" s="63"/>
      <c r="H752" s="65"/>
      <c r="I752" s="65"/>
      <c r="J752" s="65"/>
      <c r="K752" s="63"/>
      <c r="L752" s="65"/>
      <c r="M752" s="63"/>
      <c r="N752" s="20"/>
      <c r="O752" s="20"/>
      <c r="P752" s="20"/>
      <c r="R752" s="21"/>
    </row>
    <row r="753" spans="2:18" x14ac:dyDescent="0.2">
      <c r="B753" s="17"/>
      <c r="C753" s="44"/>
      <c r="D753" s="44"/>
      <c r="E753" s="63"/>
      <c r="F753" s="65"/>
      <c r="G753" s="63"/>
      <c r="H753" s="65"/>
      <c r="I753" s="65"/>
      <c r="J753" s="65"/>
      <c r="K753" s="63"/>
      <c r="L753" s="65"/>
      <c r="M753" s="63"/>
      <c r="N753" s="20"/>
      <c r="O753" s="20"/>
      <c r="P753" s="20"/>
      <c r="R753" s="21"/>
    </row>
    <row r="754" spans="2:18" x14ac:dyDescent="0.2">
      <c r="B754" s="17"/>
      <c r="C754" s="44"/>
      <c r="D754" s="44"/>
      <c r="E754" s="63"/>
      <c r="F754" s="65"/>
      <c r="G754" s="63"/>
      <c r="H754" s="65"/>
      <c r="I754" s="65"/>
      <c r="J754" s="65"/>
      <c r="K754" s="63"/>
      <c r="L754" s="65"/>
      <c r="M754" s="63"/>
      <c r="N754" s="20"/>
      <c r="O754" s="20"/>
      <c r="P754" s="20"/>
      <c r="R754" s="21"/>
    </row>
    <row r="755" spans="2:18" x14ac:dyDescent="0.2">
      <c r="B755" s="17"/>
      <c r="C755" s="44"/>
      <c r="D755" s="44"/>
      <c r="E755" s="63"/>
      <c r="F755" s="65"/>
      <c r="G755" s="63"/>
      <c r="H755" s="65"/>
      <c r="I755" s="65"/>
      <c r="J755" s="65"/>
      <c r="K755" s="63"/>
      <c r="L755" s="65"/>
      <c r="M755" s="63"/>
      <c r="N755" s="20"/>
      <c r="O755" s="20"/>
      <c r="P755" s="20"/>
      <c r="R755" s="21"/>
    </row>
    <row r="756" spans="2:18" x14ac:dyDescent="0.2">
      <c r="B756" s="17"/>
      <c r="C756" s="44"/>
      <c r="D756" s="44"/>
      <c r="E756" s="63"/>
      <c r="F756" s="65"/>
      <c r="G756" s="63"/>
      <c r="H756" s="65"/>
      <c r="I756" s="65"/>
      <c r="J756" s="65"/>
      <c r="K756" s="63"/>
      <c r="L756" s="65"/>
      <c r="M756" s="63"/>
      <c r="N756" s="20"/>
      <c r="O756" s="20"/>
      <c r="P756" s="20"/>
      <c r="R756" s="21"/>
    </row>
    <row r="757" spans="2:18" x14ac:dyDescent="0.2">
      <c r="B757" s="17"/>
      <c r="C757" s="44"/>
      <c r="D757" s="44"/>
      <c r="E757" s="63"/>
      <c r="F757" s="65"/>
      <c r="G757" s="63"/>
      <c r="H757" s="65"/>
      <c r="I757" s="65"/>
      <c r="J757" s="65"/>
      <c r="K757" s="63"/>
      <c r="L757" s="65"/>
      <c r="M757" s="63"/>
      <c r="N757" s="20"/>
      <c r="O757" s="20"/>
      <c r="P757" s="20"/>
      <c r="R757" s="21"/>
    </row>
    <row r="758" spans="2:18" x14ac:dyDescent="0.2">
      <c r="B758" s="17"/>
      <c r="C758" s="44"/>
      <c r="D758" s="44"/>
      <c r="E758" s="63"/>
      <c r="F758" s="65"/>
      <c r="G758" s="63"/>
      <c r="H758" s="65"/>
      <c r="I758" s="65"/>
      <c r="J758" s="65"/>
      <c r="K758" s="63"/>
      <c r="L758" s="65"/>
      <c r="M758" s="63"/>
      <c r="N758" s="20"/>
      <c r="O758" s="20"/>
      <c r="P758" s="20"/>
      <c r="R758" s="21"/>
    </row>
    <row r="759" spans="2:18" x14ac:dyDescent="0.2">
      <c r="B759" s="17"/>
      <c r="C759" s="44"/>
      <c r="D759" s="44"/>
      <c r="E759" s="63"/>
      <c r="F759" s="65"/>
      <c r="G759" s="63"/>
      <c r="H759" s="65"/>
      <c r="I759" s="65"/>
      <c r="J759" s="65"/>
      <c r="K759" s="63"/>
      <c r="L759" s="65"/>
      <c r="M759" s="63"/>
      <c r="N759" s="20"/>
      <c r="O759" s="20"/>
      <c r="P759" s="20"/>
      <c r="R759" s="21"/>
    </row>
    <row r="760" spans="2:18" x14ac:dyDescent="0.2">
      <c r="B760" s="17"/>
      <c r="C760" s="44"/>
      <c r="D760" s="44"/>
      <c r="E760" s="63"/>
      <c r="F760" s="65"/>
      <c r="G760" s="63"/>
      <c r="H760" s="65"/>
      <c r="I760" s="65"/>
      <c r="J760" s="65"/>
      <c r="K760" s="63"/>
      <c r="L760" s="65"/>
      <c r="M760" s="63"/>
      <c r="N760" s="20"/>
      <c r="O760" s="20"/>
      <c r="P760" s="20"/>
      <c r="R760" s="21"/>
    </row>
    <row r="762" spans="2:18" ht="15" x14ac:dyDescent="0.2">
      <c r="B762" s="13"/>
      <c r="C762" s="30"/>
      <c r="D762" s="30"/>
      <c r="E762" s="13"/>
      <c r="F762" s="1" t="s">
        <v>7</v>
      </c>
      <c r="G762" s="1"/>
      <c r="H762" s="151">
        <v>3</v>
      </c>
      <c r="I762" s="151"/>
      <c r="J762" s="13"/>
      <c r="K762" s="13"/>
      <c r="L762" s="13"/>
      <c r="M762" s="13"/>
      <c r="N762" s="14"/>
      <c r="O762" s="14"/>
      <c r="P762" s="14"/>
    </row>
    <row r="763" spans="2:18" x14ac:dyDescent="0.2">
      <c r="B763" s="149" t="s">
        <v>8</v>
      </c>
      <c r="C763" s="149"/>
      <c r="D763" s="149"/>
      <c r="E763" s="149"/>
      <c r="F763" s="149"/>
      <c r="G763" s="149"/>
      <c r="H763" s="5" t="s">
        <v>5</v>
      </c>
      <c r="I763" s="149" t="s">
        <v>9</v>
      </c>
      <c r="J763" s="149"/>
      <c r="K763" s="149"/>
      <c r="L763" s="149"/>
      <c r="M763" s="149"/>
      <c r="N763" s="15"/>
      <c r="O763" s="15"/>
      <c r="P763" s="20">
        <f>I778-I776</f>
        <v>0</v>
      </c>
    </row>
    <row r="764" spans="2:18" x14ac:dyDescent="0.2">
      <c r="B764" s="34">
        <v>0</v>
      </c>
      <c r="C764" s="47">
        <v>3.0110000000000001</v>
      </c>
      <c r="D764" s="47"/>
      <c r="E764" s="34"/>
      <c r="F764" s="34"/>
      <c r="G764" s="34"/>
      <c r="H764" s="34"/>
      <c r="I764" s="48"/>
      <c r="J764" s="49"/>
      <c r="K764" s="47"/>
      <c r="L764" s="34"/>
      <c r="M764" s="47"/>
      <c r="N764" s="50"/>
      <c r="O764" s="50"/>
      <c r="P764" s="50"/>
      <c r="Q764" s="51"/>
      <c r="R764" s="21"/>
    </row>
    <row r="765" spans="2:18" x14ac:dyDescent="0.2">
      <c r="B765" s="34">
        <v>5</v>
      </c>
      <c r="C765" s="47">
        <v>3.0840000000000001</v>
      </c>
      <c r="D765" s="47"/>
      <c r="E765" s="47">
        <f>(C764+C765)/2</f>
        <v>3.0475000000000003</v>
      </c>
      <c r="F765" s="34">
        <f t="shared" ref="F765:F787" si="211">B765-B764</f>
        <v>5</v>
      </c>
      <c r="G765" s="47">
        <f>E765*F765</f>
        <v>15.237500000000001</v>
      </c>
      <c r="H765" s="34"/>
      <c r="I765" s="33"/>
      <c r="J765" s="33"/>
      <c r="K765" s="47"/>
      <c r="L765" s="34"/>
      <c r="M765" s="47"/>
      <c r="N765" s="50"/>
      <c r="O765" s="50"/>
      <c r="P765" s="50"/>
      <c r="Q765" s="52"/>
      <c r="R765" s="21"/>
    </row>
    <row r="766" spans="2:18" x14ac:dyDescent="0.2">
      <c r="B766" s="34">
        <v>7</v>
      </c>
      <c r="C766" s="47">
        <v>3.601</v>
      </c>
      <c r="D766" s="47"/>
      <c r="E766" s="47">
        <f t="shared" ref="E766:E787" si="212">(C765+C766)/2</f>
        <v>3.3425000000000002</v>
      </c>
      <c r="F766" s="34">
        <f t="shared" si="211"/>
        <v>2</v>
      </c>
      <c r="G766" s="47">
        <f t="shared" ref="G766:G787" si="213">E766*F766</f>
        <v>6.6850000000000005</v>
      </c>
      <c r="H766" s="34"/>
      <c r="I766" s="33"/>
      <c r="J766" s="33"/>
      <c r="K766" s="47"/>
      <c r="L766" s="34"/>
      <c r="M766" s="47"/>
      <c r="N766" s="50"/>
      <c r="O766" s="50"/>
      <c r="P766" s="50"/>
      <c r="Q766" s="52"/>
      <c r="R766" s="21"/>
    </row>
    <row r="767" spans="2:18" x14ac:dyDescent="0.2">
      <c r="B767" s="34">
        <v>10</v>
      </c>
      <c r="C767" s="47">
        <v>3.5920000000000001</v>
      </c>
      <c r="D767" s="47"/>
      <c r="E767" s="47">
        <f t="shared" si="212"/>
        <v>3.5964999999999998</v>
      </c>
      <c r="F767" s="34">
        <f t="shared" si="211"/>
        <v>3</v>
      </c>
      <c r="G767" s="47">
        <f t="shared" si="213"/>
        <v>10.7895</v>
      </c>
      <c r="H767" s="34"/>
      <c r="I767" s="33"/>
      <c r="J767" s="33"/>
      <c r="K767" s="47"/>
      <c r="L767" s="34"/>
      <c r="M767" s="47"/>
      <c r="N767" s="50"/>
      <c r="O767" s="50"/>
      <c r="P767" s="50"/>
      <c r="Q767" s="52"/>
      <c r="R767" s="21"/>
    </row>
    <row r="768" spans="2:18" x14ac:dyDescent="0.2">
      <c r="B768" s="34">
        <v>12</v>
      </c>
      <c r="C768" s="47">
        <v>2.0880000000000001</v>
      </c>
      <c r="D768" s="47"/>
      <c r="E768" s="47">
        <f t="shared" si="212"/>
        <v>2.84</v>
      </c>
      <c r="F768" s="34">
        <f t="shared" si="211"/>
        <v>2</v>
      </c>
      <c r="G768" s="47">
        <f t="shared" si="213"/>
        <v>5.68</v>
      </c>
      <c r="H768" s="34"/>
      <c r="I768" s="33"/>
      <c r="J768" s="33"/>
      <c r="K768" s="47"/>
      <c r="L768" s="34"/>
      <c r="M768" s="47"/>
      <c r="N768" s="50"/>
      <c r="O768" s="50"/>
      <c r="P768" s="50"/>
      <c r="Q768" s="52"/>
      <c r="R768" s="21"/>
    </row>
    <row r="769" spans="2:18" x14ac:dyDescent="0.2">
      <c r="B769" s="34">
        <v>14</v>
      </c>
      <c r="C769" s="47">
        <v>0.99099999999999999</v>
      </c>
      <c r="D769" s="47"/>
      <c r="E769" s="47">
        <f t="shared" si="212"/>
        <v>1.5395000000000001</v>
      </c>
      <c r="F769" s="34">
        <f t="shared" si="211"/>
        <v>2</v>
      </c>
      <c r="G769" s="47">
        <f t="shared" si="213"/>
        <v>3.0790000000000002</v>
      </c>
      <c r="H769" s="34"/>
      <c r="I769" s="33"/>
      <c r="J769" s="33"/>
      <c r="K769" s="47" t="e">
        <f t="shared" ref="K769:K788" si="214">AVERAGE(J768,J769)</f>
        <v>#DIV/0!</v>
      </c>
      <c r="L769" s="34">
        <f t="shared" ref="L769:L788" si="215">I769-I768</f>
        <v>0</v>
      </c>
      <c r="M769" s="47" t="e">
        <f t="shared" ref="M769:M788" si="216">L769*K769</f>
        <v>#DIV/0!</v>
      </c>
      <c r="N769" s="50"/>
      <c r="O769" s="50"/>
      <c r="P769" s="50"/>
      <c r="Q769" s="52"/>
      <c r="R769" s="21"/>
    </row>
    <row r="770" spans="2:18" x14ac:dyDescent="0.2">
      <c r="B770" s="34">
        <v>16</v>
      </c>
      <c r="C770" s="47">
        <v>8.4000000000000005E-2</v>
      </c>
      <c r="D770" s="47"/>
      <c r="E770" s="47">
        <f t="shared" si="212"/>
        <v>0.53749999999999998</v>
      </c>
      <c r="F770" s="34">
        <f t="shared" si="211"/>
        <v>2</v>
      </c>
      <c r="G770" s="47">
        <f t="shared" si="213"/>
        <v>1.075</v>
      </c>
      <c r="H770" s="51"/>
      <c r="I770" s="33"/>
      <c r="J770" s="33"/>
      <c r="K770" s="47" t="e">
        <f t="shared" si="214"/>
        <v>#DIV/0!</v>
      </c>
      <c r="L770" s="34">
        <f t="shared" si="215"/>
        <v>0</v>
      </c>
      <c r="M770" s="47" t="e">
        <f t="shared" si="216"/>
        <v>#DIV/0!</v>
      </c>
      <c r="N770" s="50"/>
      <c r="O770" s="50"/>
      <c r="P770" s="50"/>
      <c r="Q770" s="52"/>
      <c r="R770" s="21"/>
    </row>
    <row r="771" spans="2:18" x14ac:dyDescent="0.2">
      <c r="B771" s="34">
        <v>19</v>
      </c>
      <c r="C771" s="47">
        <v>-0.40799999999999997</v>
      </c>
      <c r="D771" s="47"/>
      <c r="E771" s="47">
        <f t="shared" si="212"/>
        <v>-0.16199999999999998</v>
      </c>
      <c r="F771" s="34">
        <f t="shared" si="211"/>
        <v>3</v>
      </c>
      <c r="G771" s="47">
        <f t="shared" si="213"/>
        <v>-0.48599999999999993</v>
      </c>
      <c r="H771" s="51"/>
      <c r="I771" s="33"/>
      <c r="J771" s="33"/>
      <c r="K771" s="47" t="e">
        <f t="shared" si="214"/>
        <v>#DIV/0!</v>
      </c>
      <c r="L771" s="34">
        <f t="shared" si="215"/>
        <v>0</v>
      </c>
      <c r="M771" s="47" t="e">
        <f t="shared" si="216"/>
        <v>#DIV/0!</v>
      </c>
      <c r="N771" s="50"/>
      <c r="O771" s="50"/>
      <c r="P771" s="50"/>
      <c r="Q771" s="52"/>
      <c r="R771" s="21"/>
    </row>
    <row r="772" spans="2:18" x14ac:dyDescent="0.2">
      <c r="B772" s="34">
        <v>22</v>
      </c>
      <c r="C772" s="47">
        <v>-0.91200000000000003</v>
      </c>
      <c r="D772" s="47"/>
      <c r="E772" s="47">
        <f t="shared" si="212"/>
        <v>-0.66</v>
      </c>
      <c r="F772" s="34">
        <f t="shared" si="211"/>
        <v>3</v>
      </c>
      <c r="G772" s="47">
        <f t="shared" si="213"/>
        <v>-1.98</v>
      </c>
      <c r="H772" s="51"/>
      <c r="I772" s="33"/>
      <c r="J772" s="33"/>
      <c r="K772" s="47" t="e">
        <f t="shared" si="214"/>
        <v>#DIV/0!</v>
      </c>
      <c r="L772" s="34">
        <f t="shared" si="215"/>
        <v>0</v>
      </c>
      <c r="M772" s="47" t="e">
        <f t="shared" si="216"/>
        <v>#DIV/0!</v>
      </c>
      <c r="N772" s="53"/>
      <c r="O772" s="53"/>
      <c r="P772" s="53"/>
      <c r="Q772" s="52"/>
      <c r="R772" s="21"/>
    </row>
    <row r="773" spans="2:18" x14ac:dyDescent="0.2">
      <c r="B773" s="34">
        <v>25</v>
      </c>
      <c r="C773" s="47">
        <v>-1.0680000000000001</v>
      </c>
      <c r="D773" s="47"/>
      <c r="E773" s="47">
        <f t="shared" si="212"/>
        <v>-0.99</v>
      </c>
      <c r="F773" s="34">
        <f t="shared" si="211"/>
        <v>3</v>
      </c>
      <c r="G773" s="47">
        <f t="shared" si="213"/>
        <v>-2.9699999999999998</v>
      </c>
      <c r="H773" s="34"/>
      <c r="I773" s="33"/>
      <c r="J773" s="33"/>
      <c r="K773" s="47" t="e">
        <f t="shared" si="214"/>
        <v>#DIV/0!</v>
      </c>
      <c r="L773" s="34">
        <f t="shared" si="215"/>
        <v>0</v>
      </c>
      <c r="M773" s="47" t="e">
        <f t="shared" si="216"/>
        <v>#DIV/0!</v>
      </c>
      <c r="N773" s="50"/>
      <c r="O773" s="50"/>
      <c r="P773" s="50"/>
      <c r="Q773" s="52"/>
      <c r="R773" s="21"/>
    </row>
    <row r="774" spans="2:18" x14ac:dyDescent="0.2">
      <c r="B774" s="34">
        <v>29</v>
      </c>
      <c r="C774" s="47">
        <v>-1.1990000000000001</v>
      </c>
      <c r="D774" s="47"/>
      <c r="E774" s="47">
        <f t="shared" si="212"/>
        <v>-1.1335000000000002</v>
      </c>
      <c r="F774" s="34">
        <f t="shared" si="211"/>
        <v>4</v>
      </c>
      <c r="G774" s="47">
        <f t="shared" si="213"/>
        <v>-4.5340000000000007</v>
      </c>
      <c r="H774" s="34"/>
      <c r="I774" s="33"/>
      <c r="J774" s="33"/>
      <c r="K774" s="47" t="e">
        <f t="shared" si="214"/>
        <v>#DIV/0!</v>
      </c>
      <c r="L774" s="34">
        <f t="shared" si="215"/>
        <v>0</v>
      </c>
      <c r="M774" s="47" t="e">
        <f t="shared" si="216"/>
        <v>#DIV/0!</v>
      </c>
      <c r="N774" s="53"/>
      <c r="O774" s="53"/>
      <c r="P774" s="53"/>
      <c r="Q774" s="52"/>
      <c r="R774" s="21"/>
    </row>
    <row r="775" spans="2:18" x14ac:dyDescent="0.2">
      <c r="B775" s="34">
        <v>32</v>
      </c>
      <c r="C775" s="47">
        <v>-1.264</v>
      </c>
      <c r="D775" s="47"/>
      <c r="E775" s="47">
        <f t="shared" si="212"/>
        <v>-1.2315</v>
      </c>
      <c r="F775" s="34">
        <f t="shared" si="211"/>
        <v>3</v>
      </c>
      <c r="G775" s="47">
        <f t="shared" si="213"/>
        <v>-3.6945000000000001</v>
      </c>
      <c r="H775" s="34"/>
      <c r="I775" s="34"/>
      <c r="J775" s="34"/>
      <c r="K775" s="47" t="e">
        <f t="shared" si="214"/>
        <v>#DIV/0!</v>
      </c>
      <c r="L775" s="34">
        <f t="shared" si="215"/>
        <v>0</v>
      </c>
      <c r="M775" s="47" t="e">
        <f t="shared" si="216"/>
        <v>#DIV/0!</v>
      </c>
      <c r="N775" s="53"/>
      <c r="O775" s="53"/>
      <c r="P775" s="53"/>
      <c r="Q775" s="52"/>
      <c r="R775" s="21"/>
    </row>
    <row r="776" spans="2:18" x14ac:dyDescent="0.2">
      <c r="B776" s="34">
        <v>35</v>
      </c>
      <c r="C776" s="47">
        <v>-1.2190000000000001</v>
      </c>
      <c r="D776" s="47"/>
      <c r="E776" s="47">
        <f t="shared" si="212"/>
        <v>-1.2415</v>
      </c>
      <c r="F776" s="34">
        <f t="shared" si="211"/>
        <v>3</v>
      </c>
      <c r="G776" s="47">
        <f t="shared" si="213"/>
        <v>-3.7244999999999999</v>
      </c>
      <c r="H776" s="34"/>
      <c r="I776" s="33"/>
      <c r="J776" s="33"/>
      <c r="K776" s="47" t="e">
        <f t="shared" si="214"/>
        <v>#DIV/0!</v>
      </c>
      <c r="L776" s="34">
        <f t="shared" si="215"/>
        <v>0</v>
      </c>
      <c r="M776" s="47" t="e">
        <f t="shared" si="216"/>
        <v>#DIV/0!</v>
      </c>
      <c r="N776" s="50"/>
      <c r="O776" s="50"/>
      <c r="P776" s="50"/>
      <c r="Q776" s="51"/>
      <c r="R776" s="21"/>
    </row>
    <row r="777" spans="2:18" x14ac:dyDescent="0.2">
      <c r="B777" s="34">
        <v>38</v>
      </c>
      <c r="C777" s="47">
        <v>-1.1679999999999999</v>
      </c>
      <c r="D777" s="47"/>
      <c r="E777" s="47">
        <f t="shared" si="212"/>
        <v>-1.1935</v>
      </c>
      <c r="F777" s="34">
        <f t="shared" si="211"/>
        <v>3</v>
      </c>
      <c r="G777" s="47">
        <f t="shared" si="213"/>
        <v>-3.5804999999999998</v>
      </c>
      <c r="H777" s="54"/>
      <c r="I777" s="33"/>
      <c r="J777" s="33"/>
      <c r="K777" s="47" t="e">
        <f t="shared" si="214"/>
        <v>#DIV/0!</v>
      </c>
      <c r="L777" s="34">
        <f t="shared" si="215"/>
        <v>0</v>
      </c>
      <c r="M777" s="47" t="e">
        <f t="shared" si="216"/>
        <v>#DIV/0!</v>
      </c>
      <c r="N777" s="50"/>
      <c r="O777" s="50"/>
      <c r="P777" s="50"/>
      <c r="Q777" s="51"/>
      <c r="R777" s="21"/>
    </row>
    <row r="778" spans="2:18" x14ac:dyDescent="0.2">
      <c r="B778" s="34">
        <v>41</v>
      </c>
      <c r="C778" s="47">
        <v>-1.107</v>
      </c>
      <c r="D778" s="47"/>
      <c r="E778" s="47">
        <f t="shared" si="212"/>
        <v>-1.1375</v>
      </c>
      <c r="F778" s="34">
        <f t="shared" si="211"/>
        <v>3</v>
      </c>
      <c r="G778" s="47">
        <f t="shared" si="213"/>
        <v>-3.4124999999999996</v>
      </c>
      <c r="H778" s="54"/>
      <c r="I778" s="34"/>
      <c r="J778" s="34"/>
      <c r="K778" s="47" t="e">
        <f t="shared" si="214"/>
        <v>#DIV/0!</v>
      </c>
      <c r="L778" s="34">
        <f t="shared" si="215"/>
        <v>0</v>
      </c>
      <c r="M778" s="47" t="e">
        <f t="shared" si="216"/>
        <v>#DIV/0!</v>
      </c>
      <c r="N778" s="50"/>
      <c r="O778" s="50"/>
      <c r="P778" s="50"/>
      <c r="Q778" s="51"/>
      <c r="R778" s="21"/>
    </row>
    <row r="779" spans="2:18" x14ac:dyDescent="0.2">
      <c r="B779" s="48">
        <v>44</v>
      </c>
      <c r="C779" s="55">
        <v>-0.90900000000000003</v>
      </c>
      <c r="D779" s="55"/>
      <c r="E779" s="47">
        <f t="shared" si="212"/>
        <v>-1.008</v>
      </c>
      <c r="F779" s="34">
        <f t="shared" si="211"/>
        <v>3</v>
      </c>
      <c r="G779" s="47">
        <f t="shared" si="213"/>
        <v>-3.024</v>
      </c>
      <c r="H779" s="54"/>
      <c r="I779" s="34"/>
      <c r="J779" s="34"/>
      <c r="K779" s="47" t="e">
        <f t="shared" si="214"/>
        <v>#DIV/0!</v>
      </c>
      <c r="L779" s="34">
        <f t="shared" si="215"/>
        <v>0</v>
      </c>
      <c r="M779" s="47" t="e">
        <f t="shared" si="216"/>
        <v>#DIV/0!</v>
      </c>
      <c r="N779" s="50"/>
      <c r="O779" s="50"/>
      <c r="P779" s="50"/>
      <c r="Q779" s="51"/>
      <c r="R779" s="21"/>
    </row>
    <row r="780" spans="2:18" x14ac:dyDescent="0.2">
      <c r="B780" s="48">
        <v>47</v>
      </c>
      <c r="C780" s="55">
        <v>-7.0000000000000001E-3</v>
      </c>
      <c r="D780" s="55"/>
      <c r="E780" s="47">
        <f t="shared" si="212"/>
        <v>-0.45800000000000002</v>
      </c>
      <c r="F780" s="34">
        <f t="shared" si="211"/>
        <v>3</v>
      </c>
      <c r="G780" s="47">
        <f t="shared" si="213"/>
        <v>-1.3740000000000001</v>
      </c>
      <c r="H780" s="54"/>
      <c r="I780" s="34"/>
      <c r="J780" s="56"/>
      <c r="K780" s="47" t="e">
        <f t="shared" si="214"/>
        <v>#DIV/0!</v>
      </c>
      <c r="L780" s="34">
        <f t="shared" si="215"/>
        <v>0</v>
      </c>
      <c r="M780" s="47" t="e">
        <f t="shared" si="216"/>
        <v>#DIV/0!</v>
      </c>
      <c r="N780" s="51"/>
      <c r="O780" s="53"/>
      <c r="P780" s="53"/>
      <c r="Q780" s="51"/>
    </row>
    <row r="781" spans="2:18" x14ac:dyDescent="0.2">
      <c r="B781" s="48">
        <v>50</v>
      </c>
      <c r="C781" s="55">
        <v>0.99299999999999999</v>
      </c>
      <c r="D781" s="55"/>
      <c r="E781" s="47">
        <f t="shared" si="212"/>
        <v>0.49299999999999999</v>
      </c>
      <c r="F781" s="34">
        <f t="shared" si="211"/>
        <v>3</v>
      </c>
      <c r="G781" s="47">
        <f t="shared" si="213"/>
        <v>1.4790000000000001</v>
      </c>
      <c r="H781" s="54"/>
      <c r="I781" s="48"/>
      <c r="J781" s="48"/>
      <c r="K781" s="47" t="e">
        <f t="shared" si="214"/>
        <v>#DIV/0!</v>
      </c>
      <c r="L781" s="34">
        <f t="shared" si="215"/>
        <v>0</v>
      </c>
      <c r="M781" s="47" t="e">
        <f t="shared" si="216"/>
        <v>#DIV/0!</v>
      </c>
      <c r="N781" s="51"/>
      <c r="O781" s="57"/>
      <c r="P781" s="57"/>
      <c r="Q781" s="51"/>
    </row>
    <row r="782" spans="2:18" x14ac:dyDescent="0.2">
      <c r="B782" s="48">
        <v>52</v>
      </c>
      <c r="C782" s="55">
        <v>3.0880000000000001</v>
      </c>
      <c r="D782" s="55"/>
      <c r="E782" s="47">
        <f t="shared" si="212"/>
        <v>2.0405000000000002</v>
      </c>
      <c r="F782" s="34">
        <f t="shared" si="211"/>
        <v>2</v>
      </c>
      <c r="G782" s="47">
        <f t="shared" si="213"/>
        <v>4.0810000000000004</v>
      </c>
      <c r="H782" s="51"/>
      <c r="I782" s="48"/>
      <c r="J782" s="48"/>
      <c r="K782" s="47" t="e">
        <f t="shared" si="214"/>
        <v>#DIV/0!</v>
      </c>
      <c r="L782" s="34">
        <f t="shared" si="215"/>
        <v>0</v>
      </c>
      <c r="M782" s="47" t="e">
        <f t="shared" si="216"/>
        <v>#DIV/0!</v>
      </c>
      <c r="N782" s="51"/>
      <c r="O782" s="57"/>
      <c r="P782" s="57"/>
      <c r="Q782" s="51"/>
    </row>
    <row r="783" spans="2:18" x14ac:dyDescent="0.2">
      <c r="B783" s="48">
        <v>54</v>
      </c>
      <c r="C783" s="55">
        <v>4.782</v>
      </c>
      <c r="D783" s="55"/>
      <c r="E783" s="47">
        <f t="shared" si="212"/>
        <v>3.9350000000000001</v>
      </c>
      <c r="F783" s="34">
        <f t="shared" si="211"/>
        <v>2</v>
      </c>
      <c r="G783" s="47">
        <f t="shared" si="213"/>
        <v>7.87</v>
      </c>
      <c r="H783" s="51"/>
      <c r="I783" s="48"/>
      <c r="J783" s="48"/>
      <c r="K783" s="47" t="e">
        <f t="shared" si="214"/>
        <v>#DIV/0!</v>
      </c>
      <c r="L783" s="34">
        <f t="shared" si="215"/>
        <v>0</v>
      </c>
      <c r="M783" s="47" t="e">
        <f t="shared" si="216"/>
        <v>#DIV/0!</v>
      </c>
      <c r="N783" s="57"/>
      <c r="O783" s="57"/>
      <c r="P783" s="57"/>
      <c r="Q783" s="51"/>
    </row>
    <row r="784" spans="2:18" x14ac:dyDescent="0.2">
      <c r="B784" s="48">
        <v>59</v>
      </c>
      <c r="C784" s="55">
        <v>4.8029999999999999</v>
      </c>
      <c r="D784" s="55"/>
      <c r="E784" s="47">
        <f t="shared" si="212"/>
        <v>4.7925000000000004</v>
      </c>
      <c r="F784" s="34">
        <f t="shared" si="211"/>
        <v>5</v>
      </c>
      <c r="G784" s="47">
        <f t="shared" si="213"/>
        <v>23.962500000000002</v>
      </c>
      <c r="H784" s="51"/>
      <c r="I784" s="48"/>
      <c r="J784" s="48"/>
      <c r="K784" s="47" t="e">
        <f t="shared" si="214"/>
        <v>#DIV/0!</v>
      </c>
      <c r="L784" s="34">
        <f t="shared" si="215"/>
        <v>0</v>
      </c>
      <c r="M784" s="47" t="e">
        <f t="shared" si="216"/>
        <v>#DIV/0!</v>
      </c>
      <c r="N784" s="57"/>
      <c r="O784" s="57"/>
      <c r="P784" s="57"/>
      <c r="Q784" s="51"/>
    </row>
    <row r="785" spans="2:18" x14ac:dyDescent="0.2">
      <c r="B785" s="48">
        <v>64</v>
      </c>
      <c r="C785" s="55">
        <v>4.766</v>
      </c>
      <c r="D785" s="55"/>
      <c r="E785" s="47">
        <f t="shared" si="212"/>
        <v>4.7844999999999995</v>
      </c>
      <c r="F785" s="34">
        <f t="shared" si="211"/>
        <v>5</v>
      </c>
      <c r="G785" s="47">
        <f t="shared" si="213"/>
        <v>23.922499999999999</v>
      </c>
      <c r="H785" s="51"/>
      <c r="I785" s="48"/>
      <c r="J785" s="48"/>
      <c r="K785" s="47" t="e">
        <f t="shared" si="214"/>
        <v>#DIV/0!</v>
      </c>
      <c r="L785" s="34">
        <f t="shared" si="215"/>
        <v>0</v>
      </c>
      <c r="M785" s="47" t="e">
        <f t="shared" si="216"/>
        <v>#DIV/0!</v>
      </c>
      <c r="N785" s="57"/>
      <c r="O785" s="57"/>
      <c r="P785" s="57"/>
      <c r="Q785" s="51"/>
    </row>
    <row r="786" spans="2:18" x14ac:dyDescent="0.2">
      <c r="B786" s="48">
        <v>67</v>
      </c>
      <c r="C786" s="55">
        <v>3.8919999999999999</v>
      </c>
      <c r="D786" s="55"/>
      <c r="E786" s="47">
        <f t="shared" si="212"/>
        <v>4.3289999999999997</v>
      </c>
      <c r="F786" s="34">
        <f t="shared" si="211"/>
        <v>3</v>
      </c>
      <c r="G786" s="47">
        <f t="shared" si="213"/>
        <v>12.986999999999998</v>
      </c>
      <c r="H786" s="47"/>
      <c r="I786" s="48"/>
      <c r="J786" s="48"/>
      <c r="K786" s="47" t="e">
        <f t="shared" si="214"/>
        <v>#DIV/0!</v>
      </c>
      <c r="L786" s="34">
        <f t="shared" si="215"/>
        <v>0</v>
      </c>
      <c r="M786" s="47" t="e">
        <f t="shared" si="216"/>
        <v>#DIV/0!</v>
      </c>
      <c r="N786" s="57"/>
      <c r="O786" s="57"/>
      <c r="P786" s="57"/>
      <c r="Q786" s="51"/>
    </row>
    <row r="787" spans="2:18" x14ac:dyDescent="0.2">
      <c r="B787" s="48">
        <v>70</v>
      </c>
      <c r="C787" s="55">
        <v>0.60099999999999998</v>
      </c>
      <c r="D787" s="55"/>
      <c r="E787" s="47">
        <f t="shared" si="212"/>
        <v>2.2465000000000002</v>
      </c>
      <c r="F787" s="34">
        <f t="shared" si="211"/>
        <v>3</v>
      </c>
      <c r="G787" s="47">
        <f t="shared" si="213"/>
        <v>6.7395000000000005</v>
      </c>
      <c r="H787" s="47"/>
      <c r="I787" s="48"/>
      <c r="J787" s="48"/>
      <c r="K787" s="47" t="e">
        <f t="shared" si="214"/>
        <v>#DIV/0!</v>
      </c>
      <c r="L787" s="34">
        <f t="shared" si="215"/>
        <v>0</v>
      </c>
      <c r="M787" s="47" t="e">
        <f t="shared" si="216"/>
        <v>#DIV/0!</v>
      </c>
      <c r="N787" s="53"/>
      <c r="O787" s="57"/>
      <c r="P787" s="57"/>
      <c r="Q787" s="51"/>
    </row>
    <row r="788" spans="2:18" x14ac:dyDescent="0.2">
      <c r="B788" s="48"/>
      <c r="C788" s="55"/>
      <c r="D788" s="55"/>
      <c r="E788" s="47"/>
      <c r="F788" s="34"/>
      <c r="G788" s="47"/>
      <c r="H788" s="47"/>
      <c r="I788" s="48"/>
      <c r="J788" s="48"/>
      <c r="K788" s="47" t="e">
        <f t="shared" si="214"/>
        <v>#DIV/0!</v>
      </c>
      <c r="L788" s="34">
        <f t="shared" si="215"/>
        <v>0</v>
      </c>
      <c r="M788" s="47" t="e">
        <f t="shared" si="216"/>
        <v>#DIV/0!</v>
      </c>
      <c r="N788" s="50"/>
      <c r="O788" s="50"/>
      <c r="P788" s="50"/>
      <c r="Q788" s="51"/>
      <c r="R788" s="21"/>
    </row>
    <row r="789" spans="2:18" ht="15" x14ac:dyDescent="0.2">
      <c r="B789" s="48"/>
      <c r="C789" s="55"/>
      <c r="D789" s="55"/>
      <c r="E789" s="47"/>
      <c r="F789" s="34">
        <f>SUM(F765:F788)</f>
        <v>70</v>
      </c>
      <c r="G789" s="47">
        <f>SUM(G765:G788)</f>
        <v>94.807500000000019</v>
      </c>
      <c r="H789" s="47"/>
      <c r="I789" s="47"/>
      <c r="J789" s="58"/>
      <c r="K789" s="58"/>
      <c r="L789" s="34">
        <f>SUM(L766:L788)</f>
        <v>0</v>
      </c>
      <c r="M789" s="34" t="e">
        <f>SUM(M766:M788)</f>
        <v>#DIV/0!</v>
      </c>
      <c r="N789" s="50"/>
      <c r="O789" s="50"/>
      <c r="P789" s="50"/>
      <c r="Q789" s="51"/>
      <c r="R789" s="21"/>
    </row>
    <row r="790" spans="2:18" x14ac:dyDescent="0.2">
      <c r="B790" s="48"/>
      <c r="C790" s="55"/>
      <c r="D790" s="55"/>
      <c r="E790" s="47"/>
      <c r="F790" s="34"/>
      <c r="G790" s="47"/>
      <c r="H790" s="34" t="s">
        <v>10</v>
      </c>
      <c r="I790" s="34"/>
      <c r="J790" s="34">
        <f>G789</f>
        <v>94.807500000000019</v>
      </c>
      <c r="K790" s="47" t="s">
        <v>11</v>
      </c>
      <c r="L790" s="34" t="e">
        <f>M789</f>
        <v>#DIV/0!</v>
      </c>
      <c r="M790" s="47" t="e">
        <f>J790-L790</f>
        <v>#DIV/0!</v>
      </c>
      <c r="N790" s="50"/>
      <c r="O790" s="50"/>
      <c r="P790" s="50"/>
      <c r="Q790" s="51"/>
      <c r="R790" s="21"/>
    </row>
    <row r="791" spans="2:18" x14ac:dyDescent="0.2">
      <c r="B791" s="52"/>
      <c r="C791" s="59"/>
      <c r="D791" s="59"/>
      <c r="E791" s="51"/>
      <c r="F791" s="51"/>
      <c r="G791" s="51"/>
      <c r="H791" s="51"/>
      <c r="I791" s="51"/>
      <c r="J791" s="60"/>
      <c r="K791" s="51"/>
      <c r="L791" s="51"/>
      <c r="M791" s="51"/>
      <c r="N791" s="51"/>
      <c r="O791" s="51"/>
      <c r="P791" s="51"/>
      <c r="Q791" s="51"/>
    </row>
    <row r="792" spans="2:18" ht="15" x14ac:dyDescent="0.2">
      <c r="B792" s="58"/>
      <c r="C792" s="61"/>
      <c r="D792" s="61"/>
      <c r="E792" s="58"/>
      <c r="F792" s="54" t="s">
        <v>7</v>
      </c>
      <c r="G792" s="54"/>
      <c r="H792" s="160">
        <v>3.2</v>
      </c>
      <c r="I792" s="160"/>
      <c r="J792" s="58"/>
      <c r="K792" s="58"/>
      <c r="L792" s="58"/>
      <c r="M792" s="58"/>
      <c r="N792" s="57"/>
      <c r="O792" s="57"/>
      <c r="P792" s="57"/>
      <c r="Q792" s="51"/>
    </row>
    <row r="793" spans="2:18" x14ac:dyDescent="0.2">
      <c r="B793" s="161" t="s">
        <v>8</v>
      </c>
      <c r="C793" s="161"/>
      <c r="D793" s="161"/>
      <c r="E793" s="161"/>
      <c r="F793" s="161"/>
      <c r="G793" s="161"/>
      <c r="H793" s="51" t="s">
        <v>5</v>
      </c>
      <c r="I793" s="161" t="s">
        <v>9</v>
      </c>
      <c r="J793" s="161"/>
      <c r="K793" s="161"/>
      <c r="L793" s="161"/>
      <c r="M793" s="161"/>
      <c r="N793" s="62"/>
      <c r="O793" s="62"/>
      <c r="P793" s="50">
        <f>I808-I806</f>
        <v>0</v>
      </c>
      <c r="Q793" s="51"/>
    </row>
    <row r="794" spans="2:18" x14ac:dyDescent="0.2">
      <c r="B794" s="34">
        <v>0</v>
      </c>
      <c r="C794" s="47">
        <v>1.2929999999999999</v>
      </c>
      <c r="D794" s="47"/>
      <c r="E794" s="34"/>
      <c r="F794" s="34"/>
      <c r="G794" s="34"/>
      <c r="H794" s="34"/>
      <c r="I794" s="48"/>
      <c r="J794" s="49"/>
      <c r="K794" s="47"/>
      <c r="L794" s="34"/>
      <c r="M794" s="47"/>
      <c r="N794" s="50"/>
      <c r="O794" s="50"/>
      <c r="P794" s="50"/>
      <c r="Q794" s="51"/>
      <c r="R794" s="21"/>
    </row>
    <row r="795" spans="2:18" x14ac:dyDescent="0.2">
      <c r="B795" s="34">
        <v>5</v>
      </c>
      <c r="C795" s="47">
        <v>1.49</v>
      </c>
      <c r="D795" s="47"/>
      <c r="E795" s="47">
        <f>(C794+C795)/2</f>
        <v>1.3915</v>
      </c>
      <c r="F795" s="34">
        <f t="shared" ref="F795:F818" si="217">B795-B794</f>
        <v>5</v>
      </c>
      <c r="G795" s="47">
        <f>E795*F795</f>
        <v>6.9574999999999996</v>
      </c>
      <c r="H795" s="34"/>
      <c r="I795" s="33"/>
      <c r="J795" s="33"/>
      <c r="K795" s="47"/>
      <c r="L795" s="34"/>
      <c r="M795" s="47"/>
      <c r="N795" s="50"/>
      <c r="O795" s="50"/>
      <c r="P795" s="50"/>
      <c r="Q795" s="52"/>
      <c r="R795" s="21"/>
    </row>
    <row r="796" spans="2:18" x14ac:dyDescent="0.2">
      <c r="B796" s="34">
        <v>7</v>
      </c>
      <c r="C796" s="47">
        <v>3.7850000000000001</v>
      </c>
      <c r="D796" s="47"/>
      <c r="E796" s="47">
        <f t="shared" ref="E796:E817" si="218">(C795+C796)/2</f>
        <v>2.6375000000000002</v>
      </c>
      <c r="F796" s="34">
        <f t="shared" si="217"/>
        <v>2</v>
      </c>
      <c r="G796" s="47">
        <f t="shared" ref="G796:G817" si="219">E796*F796</f>
        <v>5.2750000000000004</v>
      </c>
      <c r="H796" s="34"/>
      <c r="I796" s="33"/>
      <c r="J796" s="33"/>
      <c r="K796" s="47"/>
      <c r="L796" s="34"/>
      <c r="M796" s="47"/>
      <c r="N796" s="50"/>
      <c r="O796" s="50"/>
      <c r="P796" s="50"/>
      <c r="Q796" s="52"/>
      <c r="R796" s="21"/>
    </row>
    <row r="797" spans="2:18" x14ac:dyDescent="0.2">
      <c r="B797" s="34">
        <v>10</v>
      </c>
      <c r="C797" s="47">
        <v>3.7839999999999998</v>
      </c>
      <c r="D797" s="47"/>
      <c r="E797" s="47">
        <f t="shared" si="218"/>
        <v>3.7845</v>
      </c>
      <c r="F797" s="34">
        <f t="shared" si="217"/>
        <v>3</v>
      </c>
      <c r="G797" s="47">
        <f t="shared" si="219"/>
        <v>11.3535</v>
      </c>
      <c r="H797" s="34"/>
      <c r="I797" s="33"/>
      <c r="J797" s="33"/>
      <c r="K797" s="47"/>
      <c r="L797" s="34"/>
      <c r="M797" s="47"/>
      <c r="N797" s="50"/>
      <c r="O797" s="50"/>
      <c r="P797" s="50"/>
      <c r="Q797" s="52"/>
      <c r="R797" s="21"/>
    </row>
    <row r="798" spans="2:18" x14ac:dyDescent="0.2">
      <c r="B798" s="34">
        <v>12</v>
      </c>
      <c r="C798" s="47">
        <v>2.4940000000000002</v>
      </c>
      <c r="D798" s="47"/>
      <c r="E798" s="47">
        <f t="shared" si="218"/>
        <v>3.1390000000000002</v>
      </c>
      <c r="F798" s="34">
        <f t="shared" si="217"/>
        <v>2</v>
      </c>
      <c r="G798" s="47">
        <f t="shared" si="219"/>
        <v>6.2780000000000005</v>
      </c>
      <c r="H798" s="34"/>
      <c r="I798" s="33"/>
      <c r="J798" s="33"/>
      <c r="K798" s="47"/>
      <c r="L798" s="34"/>
      <c r="M798" s="47"/>
      <c r="N798" s="50"/>
      <c r="O798" s="50"/>
      <c r="P798" s="50"/>
      <c r="Q798" s="52"/>
      <c r="R798" s="21"/>
    </row>
    <row r="799" spans="2:18" x14ac:dyDescent="0.2">
      <c r="B799" s="34">
        <v>14</v>
      </c>
      <c r="C799" s="47">
        <v>1.3939999999999999</v>
      </c>
      <c r="D799" s="47"/>
      <c r="E799" s="47">
        <f t="shared" si="218"/>
        <v>1.944</v>
      </c>
      <c r="F799" s="34">
        <f t="shared" si="217"/>
        <v>2</v>
      </c>
      <c r="G799" s="47">
        <f t="shared" si="219"/>
        <v>3.8879999999999999</v>
      </c>
      <c r="H799" s="34"/>
      <c r="I799" s="33"/>
      <c r="J799" s="33"/>
      <c r="K799" s="47"/>
      <c r="L799" s="34"/>
      <c r="M799" s="47"/>
      <c r="N799" s="50"/>
      <c r="O799" s="50"/>
      <c r="P799" s="50"/>
      <c r="Q799" s="52"/>
      <c r="R799" s="21"/>
    </row>
    <row r="800" spans="2:18" x14ac:dyDescent="0.2">
      <c r="B800" s="34">
        <v>17</v>
      </c>
      <c r="C800" s="47">
        <v>0.49399999999999999</v>
      </c>
      <c r="D800" s="47"/>
      <c r="E800" s="47">
        <f t="shared" si="218"/>
        <v>0.94399999999999995</v>
      </c>
      <c r="F800" s="34">
        <f t="shared" si="217"/>
        <v>3</v>
      </c>
      <c r="G800" s="47">
        <f t="shared" si="219"/>
        <v>2.8319999999999999</v>
      </c>
      <c r="H800" s="51"/>
      <c r="I800" s="33"/>
      <c r="J800" s="33"/>
      <c r="K800" s="47" t="e">
        <f t="shared" ref="K800:K816" si="220">AVERAGE(J799,J800)</f>
        <v>#DIV/0!</v>
      </c>
      <c r="L800" s="34">
        <f t="shared" ref="L800:L816" si="221">I800-I799</f>
        <v>0</v>
      </c>
      <c r="M800" s="47" t="e">
        <f t="shared" ref="M800:M816" si="222">L800*K800</f>
        <v>#DIV/0!</v>
      </c>
      <c r="N800" s="50"/>
      <c r="O800" s="50"/>
      <c r="P800" s="50"/>
      <c r="Q800" s="52"/>
      <c r="R800" s="21"/>
    </row>
    <row r="801" spans="2:18" x14ac:dyDescent="0.2">
      <c r="B801" s="34">
        <v>20</v>
      </c>
      <c r="C801" s="47">
        <v>-0.50700000000000001</v>
      </c>
      <c r="D801" s="47"/>
      <c r="E801" s="47">
        <f t="shared" si="218"/>
        <v>-6.5000000000000058E-3</v>
      </c>
      <c r="F801" s="34">
        <f t="shared" si="217"/>
        <v>3</v>
      </c>
      <c r="G801" s="47">
        <f t="shared" si="219"/>
        <v>-1.9500000000000017E-2</v>
      </c>
      <c r="H801" s="51"/>
      <c r="I801" s="33"/>
      <c r="J801" s="33"/>
      <c r="K801" s="47" t="e">
        <f t="shared" si="220"/>
        <v>#DIV/0!</v>
      </c>
      <c r="L801" s="34">
        <f t="shared" si="221"/>
        <v>0</v>
      </c>
      <c r="M801" s="47" t="e">
        <f t="shared" si="222"/>
        <v>#DIV/0!</v>
      </c>
      <c r="N801" s="50"/>
      <c r="O801" s="50"/>
      <c r="P801" s="50"/>
      <c r="Q801" s="52"/>
      <c r="R801" s="21"/>
    </row>
    <row r="802" spans="2:18" x14ac:dyDescent="0.2">
      <c r="B802" s="34">
        <v>23</v>
      </c>
      <c r="C802" s="47">
        <v>-0.70699999999999996</v>
      </c>
      <c r="D802" s="47"/>
      <c r="E802" s="47">
        <f t="shared" si="218"/>
        <v>-0.60699999999999998</v>
      </c>
      <c r="F802" s="34">
        <f t="shared" si="217"/>
        <v>3</v>
      </c>
      <c r="G802" s="47">
        <f t="shared" si="219"/>
        <v>-1.821</v>
      </c>
      <c r="H802" s="51"/>
      <c r="I802" s="33"/>
      <c r="J802" s="33"/>
      <c r="K802" s="47" t="e">
        <f t="shared" si="220"/>
        <v>#DIV/0!</v>
      </c>
      <c r="L802" s="34">
        <f t="shared" si="221"/>
        <v>0</v>
      </c>
      <c r="M802" s="47" t="e">
        <f t="shared" si="222"/>
        <v>#DIV/0!</v>
      </c>
      <c r="N802" s="53"/>
      <c r="O802" s="53"/>
      <c r="P802" s="53"/>
      <c r="Q802" s="52"/>
      <c r="R802" s="21"/>
    </row>
    <row r="803" spans="2:18" x14ac:dyDescent="0.2">
      <c r="B803" s="34">
        <v>26</v>
      </c>
      <c r="C803" s="47">
        <v>-0.91500000000000004</v>
      </c>
      <c r="D803" s="47"/>
      <c r="E803" s="47">
        <f t="shared" si="218"/>
        <v>-0.81099999999999994</v>
      </c>
      <c r="F803" s="34">
        <f t="shared" si="217"/>
        <v>3</v>
      </c>
      <c r="G803" s="47">
        <f t="shared" si="219"/>
        <v>-2.4329999999999998</v>
      </c>
      <c r="H803" s="34"/>
      <c r="I803" s="33"/>
      <c r="J803" s="33"/>
      <c r="K803" s="47" t="e">
        <f t="shared" si="220"/>
        <v>#DIV/0!</v>
      </c>
      <c r="L803" s="34">
        <f t="shared" si="221"/>
        <v>0</v>
      </c>
      <c r="M803" s="47" t="e">
        <f t="shared" si="222"/>
        <v>#DIV/0!</v>
      </c>
      <c r="N803" s="50"/>
      <c r="O803" s="50"/>
      <c r="P803" s="50"/>
      <c r="Q803" s="52"/>
      <c r="R803" s="21"/>
    </row>
    <row r="804" spans="2:18" x14ac:dyDescent="0.2">
      <c r="B804" s="34">
        <v>29</v>
      </c>
      <c r="C804" s="47">
        <v>-0.996</v>
      </c>
      <c r="D804" s="47"/>
      <c r="E804" s="47">
        <f t="shared" si="218"/>
        <v>-0.95550000000000002</v>
      </c>
      <c r="F804" s="34">
        <f t="shared" si="217"/>
        <v>3</v>
      </c>
      <c r="G804" s="47">
        <f t="shared" si="219"/>
        <v>-2.8665000000000003</v>
      </c>
      <c r="H804" s="34"/>
      <c r="I804" s="33"/>
      <c r="J804" s="33"/>
      <c r="K804" s="47" t="e">
        <f t="shared" si="220"/>
        <v>#DIV/0!</v>
      </c>
      <c r="L804" s="34">
        <f t="shared" si="221"/>
        <v>0</v>
      </c>
      <c r="M804" s="47" t="e">
        <f t="shared" si="222"/>
        <v>#DIV/0!</v>
      </c>
      <c r="N804" s="53"/>
      <c r="O804" s="53"/>
      <c r="P804" s="53"/>
      <c r="Q804" s="52"/>
      <c r="R804" s="21"/>
    </row>
    <row r="805" spans="2:18" x14ac:dyDescent="0.2">
      <c r="B805" s="34">
        <v>32</v>
      </c>
      <c r="C805" s="47">
        <v>-1.01</v>
      </c>
      <c r="D805" s="47"/>
      <c r="E805" s="47">
        <f t="shared" si="218"/>
        <v>-1.0030000000000001</v>
      </c>
      <c r="F805" s="34">
        <f t="shared" si="217"/>
        <v>3</v>
      </c>
      <c r="G805" s="47">
        <f t="shared" si="219"/>
        <v>-3.0090000000000003</v>
      </c>
      <c r="H805" s="34"/>
      <c r="I805" s="34"/>
      <c r="J805" s="34"/>
      <c r="K805" s="47" t="e">
        <f t="shared" si="220"/>
        <v>#DIV/0!</v>
      </c>
      <c r="L805" s="34">
        <f t="shared" si="221"/>
        <v>0</v>
      </c>
      <c r="M805" s="47" t="e">
        <f t="shared" si="222"/>
        <v>#DIV/0!</v>
      </c>
      <c r="N805" s="53"/>
      <c r="O805" s="53"/>
      <c r="P805" s="53"/>
      <c r="Q805" s="52"/>
      <c r="R805" s="21"/>
    </row>
    <row r="806" spans="2:18" x14ac:dyDescent="0.2">
      <c r="B806" s="34">
        <v>35</v>
      </c>
      <c r="C806" s="47">
        <v>-0.98699999999999999</v>
      </c>
      <c r="D806" s="47"/>
      <c r="E806" s="47">
        <f t="shared" si="218"/>
        <v>-0.99849999999999994</v>
      </c>
      <c r="F806" s="34">
        <f t="shared" si="217"/>
        <v>3</v>
      </c>
      <c r="G806" s="47">
        <f t="shared" si="219"/>
        <v>-2.9954999999999998</v>
      </c>
      <c r="H806" s="34"/>
      <c r="I806" s="33"/>
      <c r="J806" s="33"/>
      <c r="K806" s="47" t="e">
        <f t="shared" si="220"/>
        <v>#DIV/0!</v>
      </c>
      <c r="L806" s="34">
        <f t="shared" si="221"/>
        <v>0</v>
      </c>
      <c r="M806" s="47" t="e">
        <f t="shared" si="222"/>
        <v>#DIV/0!</v>
      </c>
      <c r="N806" s="50"/>
      <c r="O806" s="50"/>
      <c r="P806" s="50"/>
      <c r="Q806" s="51"/>
      <c r="R806" s="21"/>
    </row>
    <row r="807" spans="2:18" x14ac:dyDescent="0.2">
      <c r="B807" s="34">
        <v>38</v>
      </c>
      <c r="C807" s="47">
        <v>-0.81699999999999995</v>
      </c>
      <c r="D807" s="47"/>
      <c r="E807" s="47">
        <f t="shared" si="218"/>
        <v>-0.90199999999999991</v>
      </c>
      <c r="F807" s="34">
        <f t="shared" si="217"/>
        <v>3</v>
      </c>
      <c r="G807" s="47">
        <f t="shared" si="219"/>
        <v>-2.7059999999999995</v>
      </c>
      <c r="H807" s="54"/>
      <c r="I807" s="33"/>
      <c r="J807" s="33"/>
      <c r="K807" s="47" t="e">
        <f t="shared" si="220"/>
        <v>#DIV/0!</v>
      </c>
      <c r="L807" s="34">
        <f t="shared" si="221"/>
        <v>0</v>
      </c>
      <c r="M807" s="47" t="e">
        <f t="shared" si="222"/>
        <v>#DIV/0!</v>
      </c>
      <c r="N807" s="50"/>
      <c r="O807" s="50"/>
      <c r="P807" s="50"/>
      <c r="Q807" s="51"/>
      <c r="R807" s="21"/>
    </row>
    <row r="808" spans="2:18" x14ac:dyDescent="0.2">
      <c r="B808" s="34">
        <v>41</v>
      </c>
      <c r="C808" s="47">
        <v>-0.50600000000000001</v>
      </c>
      <c r="D808" s="47"/>
      <c r="E808" s="47">
        <f t="shared" si="218"/>
        <v>-0.66149999999999998</v>
      </c>
      <c r="F808" s="34">
        <f t="shared" si="217"/>
        <v>3</v>
      </c>
      <c r="G808" s="47">
        <f t="shared" si="219"/>
        <v>-1.9844999999999999</v>
      </c>
      <c r="H808" s="54"/>
      <c r="I808" s="34"/>
      <c r="J808" s="34"/>
      <c r="K808" s="47" t="e">
        <f t="shared" si="220"/>
        <v>#DIV/0!</v>
      </c>
      <c r="L808" s="34">
        <f t="shared" si="221"/>
        <v>0</v>
      </c>
      <c r="M808" s="47" t="e">
        <f t="shared" si="222"/>
        <v>#DIV/0!</v>
      </c>
      <c r="N808" s="50"/>
      <c r="O808" s="50"/>
      <c r="P808" s="50"/>
      <c r="Q808" s="51"/>
      <c r="R808" s="21"/>
    </row>
    <row r="809" spans="2:18" x14ac:dyDescent="0.2">
      <c r="B809" s="48">
        <v>44</v>
      </c>
      <c r="C809" s="55">
        <v>0.183</v>
      </c>
      <c r="D809" s="55"/>
      <c r="E809" s="47">
        <f t="shared" si="218"/>
        <v>-0.1615</v>
      </c>
      <c r="F809" s="34">
        <f t="shared" si="217"/>
        <v>3</v>
      </c>
      <c r="G809" s="47">
        <f t="shared" si="219"/>
        <v>-0.48450000000000004</v>
      </c>
      <c r="H809" s="54"/>
      <c r="I809" s="34"/>
      <c r="J809" s="34"/>
      <c r="K809" s="47" t="e">
        <f t="shared" si="220"/>
        <v>#DIV/0!</v>
      </c>
      <c r="L809" s="34">
        <f t="shared" si="221"/>
        <v>0</v>
      </c>
      <c r="M809" s="47" t="e">
        <f t="shared" si="222"/>
        <v>#DIV/0!</v>
      </c>
      <c r="N809" s="50"/>
      <c r="O809" s="50"/>
      <c r="P809" s="50"/>
      <c r="Q809" s="51"/>
      <c r="R809" s="21"/>
    </row>
    <row r="810" spans="2:18" x14ac:dyDescent="0.2">
      <c r="B810" s="48">
        <v>47</v>
      </c>
      <c r="C810" s="55">
        <v>0.99</v>
      </c>
      <c r="D810" s="55"/>
      <c r="E810" s="47">
        <f t="shared" si="218"/>
        <v>0.58650000000000002</v>
      </c>
      <c r="F810" s="34">
        <f t="shared" si="217"/>
        <v>3</v>
      </c>
      <c r="G810" s="47">
        <f t="shared" si="219"/>
        <v>1.7595000000000001</v>
      </c>
      <c r="H810" s="54"/>
      <c r="I810" s="34"/>
      <c r="J810" s="56"/>
      <c r="K810" s="47" t="e">
        <f t="shared" si="220"/>
        <v>#DIV/0!</v>
      </c>
      <c r="L810" s="34">
        <f t="shared" si="221"/>
        <v>0</v>
      </c>
      <c r="M810" s="47" t="e">
        <f t="shared" si="222"/>
        <v>#DIV/0!</v>
      </c>
      <c r="N810" s="51"/>
      <c r="O810" s="53"/>
      <c r="P810" s="53"/>
      <c r="Q810" s="51"/>
    </row>
    <row r="811" spans="2:18" x14ac:dyDescent="0.2">
      <c r="B811" s="48">
        <v>50</v>
      </c>
      <c r="C811" s="55">
        <v>1.895</v>
      </c>
      <c r="D811" s="55"/>
      <c r="E811" s="47">
        <f t="shared" si="218"/>
        <v>1.4424999999999999</v>
      </c>
      <c r="F811" s="34">
        <f t="shared" si="217"/>
        <v>3</v>
      </c>
      <c r="G811" s="47">
        <f t="shared" si="219"/>
        <v>4.3274999999999997</v>
      </c>
      <c r="H811" s="54"/>
      <c r="I811" s="48"/>
      <c r="J811" s="48"/>
      <c r="K811" s="47" t="e">
        <f t="shared" si="220"/>
        <v>#DIV/0!</v>
      </c>
      <c r="L811" s="34">
        <f t="shared" si="221"/>
        <v>0</v>
      </c>
      <c r="M811" s="47" t="e">
        <f t="shared" si="222"/>
        <v>#DIV/0!</v>
      </c>
      <c r="N811" s="51"/>
      <c r="O811" s="57"/>
      <c r="P811" s="57"/>
      <c r="Q811" s="51"/>
    </row>
    <row r="812" spans="2:18" x14ac:dyDescent="0.2">
      <c r="B812" s="48">
        <v>52</v>
      </c>
      <c r="C812" s="55">
        <v>3.19</v>
      </c>
      <c r="D812" s="55"/>
      <c r="E812" s="47">
        <f t="shared" si="218"/>
        <v>2.5425</v>
      </c>
      <c r="F812" s="34">
        <f t="shared" si="217"/>
        <v>2</v>
      </c>
      <c r="G812" s="47">
        <f t="shared" si="219"/>
        <v>5.085</v>
      </c>
      <c r="H812" s="51"/>
      <c r="I812" s="48"/>
      <c r="J812" s="48"/>
      <c r="K812" s="47" t="e">
        <f t="shared" si="220"/>
        <v>#DIV/0!</v>
      </c>
      <c r="L812" s="34">
        <f t="shared" si="221"/>
        <v>0</v>
      </c>
      <c r="M812" s="47" t="e">
        <f t="shared" si="222"/>
        <v>#DIV/0!</v>
      </c>
      <c r="N812" s="51"/>
      <c r="O812" s="57"/>
      <c r="P812" s="57"/>
      <c r="Q812" s="51"/>
    </row>
    <row r="813" spans="2:18" x14ac:dyDescent="0.2">
      <c r="B813" s="48">
        <v>54</v>
      </c>
      <c r="C813" s="55">
        <v>4.8849999999999998</v>
      </c>
      <c r="D813" s="55"/>
      <c r="E813" s="47">
        <f t="shared" si="218"/>
        <v>4.0374999999999996</v>
      </c>
      <c r="F813" s="34">
        <f t="shared" si="217"/>
        <v>2</v>
      </c>
      <c r="G813" s="47">
        <f t="shared" si="219"/>
        <v>8.0749999999999993</v>
      </c>
      <c r="H813" s="51"/>
      <c r="I813" s="48"/>
      <c r="J813" s="48"/>
      <c r="K813" s="47" t="e">
        <f t="shared" si="220"/>
        <v>#DIV/0!</v>
      </c>
      <c r="L813" s="34">
        <f t="shared" si="221"/>
        <v>0</v>
      </c>
      <c r="M813" s="47" t="e">
        <f t="shared" si="222"/>
        <v>#DIV/0!</v>
      </c>
      <c r="N813" s="57"/>
      <c r="O813" s="57"/>
      <c r="P813" s="57"/>
      <c r="Q813" s="51"/>
    </row>
    <row r="814" spans="2:18" x14ac:dyDescent="0.2">
      <c r="B814" s="48">
        <v>59</v>
      </c>
      <c r="C814" s="55">
        <v>4.9029999999999996</v>
      </c>
      <c r="D814" s="55"/>
      <c r="E814" s="47">
        <f t="shared" si="218"/>
        <v>4.8940000000000001</v>
      </c>
      <c r="F814" s="34">
        <f t="shared" si="217"/>
        <v>5</v>
      </c>
      <c r="G814" s="47">
        <f t="shared" si="219"/>
        <v>24.47</v>
      </c>
      <c r="H814" s="51"/>
      <c r="I814" s="48"/>
      <c r="J814" s="48"/>
      <c r="K814" s="47" t="e">
        <f t="shared" si="220"/>
        <v>#DIV/0!</v>
      </c>
      <c r="L814" s="34">
        <f t="shared" si="221"/>
        <v>0</v>
      </c>
      <c r="M814" s="47" t="e">
        <f t="shared" si="222"/>
        <v>#DIV/0!</v>
      </c>
      <c r="N814" s="57"/>
      <c r="O814" s="57"/>
      <c r="P814" s="57"/>
      <c r="Q814" s="51"/>
    </row>
    <row r="815" spans="2:18" x14ac:dyDescent="0.2">
      <c r="B815" s="48">
        <v>64</v>
      </c>
      <c r="C815" s="55">
        <v>4.7859999999999996</v>
      </c>
      <c r="D815" s="55"/>
      <c r="E815" s="47">
        <f t="shared" si="218"/>
        <v>4.8445</v>
      </c>
      <c r="F815" s="34">
        <f t="shared" si="217"/>
        <v>5</v>
      </c>
      <c r="G815" s="47">
        <f t="shared" si="219"/>
        <v>24.2225</v>
      </c>
      <c r="H815" s="51"/>
      <c r="I815" s="48"/>
      <c r="J815" s="48"/>
      <c r="K815" s="47" t="e">
        <f t="shared" si="220"/>
        <v>#DIV/0!</v>
      </c>
      <c r="L815" s="34">
        <f t="shared" si="221"/>
        <v>0</v>
      </c>
      <c r="M815" s="47" t="e">
        <f t="shared" si="222"/>
        <v>#DIV/0!</v>
      </c>
      <c r="N815" s="57"/>
      <c r="O815" s="57"/>
      <c r="P815" s="57"/>
      <c r="Q815" s="51"/>
    </row>
    <row r="816" spans="2:18" x14ac:dyDescent="0.2">
      <c r="B816" s="48">
        <v>67</v>
      </c>
      <c r="C816" s="55">
        <v>2.9929999999999999</v>
      </c>
      <c r="D816" s="55"/>
      <c r="E816" s="47">
        <f t="shared" si="218"/>
        <v>3.8895</v>
      </c>
      <c r="F816" s="34">
        <f t="shared" si="217"/>
        <v>3</v>
      </c>
      <c r="G816" s="47">
        <f t="shared" si="219"/>
        <v>11.6685</v>
      </c>
      <c r="H816" s="47"/>
      <c r="I816" s="48"/>
      <c r="J816" s="48"/>
      <c r="K816" s="47" t="e">
        <f t="shared" si="220"/>
        <v>#DIV/0!</v>
      </c>
      <c r="L816" s="34">
        <f t="shared" si="221"/>
        <v>0</v>
      </c>
      <c r="M816" s="47" t="e">
        <f t="shared" si="222"/>
        <v>#DIV/0!</v>
      </c>
      <c r="N816" s="57"/>
      <c r="O816" s="57"/>
      <c r="P816" s="57"/>
      <c r="Q816" s="51"/>
    </row>
    <row r="817" spans="2:18" x14ac:dyDescent="0.2">
      <c r="B817" s="48">
        <v>70</v>
      </c>
      <c r="C817" s="55">
        <v>0.78500000000000003</v>
      </c>
      <c r="D817" s="55"/>
      <c r="E817" s="47">
        <f t="shared" si="218"/>
        <v>1.889</v>
      </c>
      <c r="F817" s="34">
        <f t="shared" si="217"/>
        <v>3</v>
      </c>
      <c r="G817" s="47">
        <f t="shared" si="219"/>
        <v>5.6669999999999998</v>
      </c>
      <c r="H817" s="47"/>
      <c r="I817" s="48"/>
      <c r="J817" s="48"/>
      <c r="K817" s="47"/>
      <c r="L817" s="34"/>
      <c r="M817" s="47"/>
      <c r="N817" s="53"/>
      <c r="O817" s="57"/>
      <c r="P817" s="57"/>
      <c r="Q817" s="51"/>
    </row>
    <row r="818" spans="2:18" x14ac:dyDescent="0.2">
      <c r="B818" s="48">
        <v>75</v>
      </c>
      <c r="C818" s="55">
        <v>0.69399999999999995</v>
      </c>
      <c r="D818" s="55"/>
      <c r="E818" s="47">
        <f t="shared" ref="E818" si="223">(C817+C818)/2</f>
        <v>0.73950000000000005</v>
      </c>
      <c r="F818" s="34">
        <f t="shared" si="217"/>
        <v>5</v>
      </c>
      <c r="G818" s="47">
        <f t="shared" ref="G818" si="224">E818*F818</f>
        <v>3.6975000000000002</v>
      </c>
      <c r="H818" s="47"/>
      <c r="I818" s="48"/>
      <c r="J818" s="48"/>
      <c r="K818" s="47"/>
      <c r="L818" s="34"/>
      <c r="M818" s="47"/>
      <c r="N818" s="50"/>
      <c r="O818" s="50"/>
      <c r="P818" s="50"/>
      <c r="Q818" s="51"/>
      <c r="R818" s="21"/>
    </row>
    <row r="819" spans="2:18" ht="15" x14ac:dyDescent="0.2">
      <c r="B819" s="48"/>
      <c r="C819" s="55"/>
      <c r="D819" s="55"/>
      <c r="E819" s="47"/>
      <c r="F819" s="34">
        <f>SUM(F795:F818)</f>
        <v>75</v>
      </c>
      <c r="G819" s="47">
        <f>SUM(G795:G818)</f>
        <v>107.23699999999999</v>
      </c>
      <c r="H819" s="47"/>
      <c r="I819" s="47"/>
      <c r="J819" s="58"/>
      <c r="K819" s="58"/>
      <c r="L819" s="34">
        <f>SUM(L796:L818)</f>
        <v>0</v>
      </c>
      <c r="M819" s="34" t="e">
        <f>SUM(M796:M818)</f>
        <v>#DIV/0!</v>
      </c>
      <c r="N819" s="50"/>
      <c r="O819" s="50"/>
      <c r="P819" s="50"/>
      <c r="Q819" s="51"/>
      <c r="R819" s="21"/>
    </row>
    <row r="820" spans="2:18" x14ac:dyDescent="0.2">
      <c r="B820" s="48"/>
      <c r="C820" s="55"/>
      <c r="D820" s="55"/>
      <c r="E820" s="47"/>
      <c r="F820" s="34"/>
      <c r="G820" s="47"/>
      <c r="H820" s="34" t="s">
        <v>10</v>
      </c>
      <c r="I820" s="34"/>
      <c r="J820" s="34">
        <f>G819</f>
        <v>107.23699999999999</v>
      </c>
      <c r="K820" s="47" t="s">
        <v>11</v>
      </c>
      <c r="L820" s="34" t="e">
        <f>M819</f>
        <v>#DIV/0!</v>
      </c>
      <c r="M820" s="47" t="e">
        <f>J820-L820</f>
        <v>#DIV/0!</v>
      </c>
      <c r="N820" s="50"/>
      <c r="O820" s="50"/>
      <c r="P820" s="50"/>
      <c r="Q820" s="51"/>
      <c r="R820" s="21"/>
    </row>
    <row r="821" spans="2:18" x14ac:dyDescent="0.2">
      <c r="B821" s="52"/>
      <c r="C821" s="59"/>
      <c r="D821" s="59"/>
      <c r="E821" s="51"/>
      <c r="F821" s="51"/>
      <c r="G821" s="51"/>
      <c r="H821" s="51"/>
      <c r="I821" s="51"/>
      <c r="J821" s="60"/>
      <c r="K821" s="51"/>
      <c r="L821" s="51"/>
      <c r="M821" s="51"/>
      <c r="N821" s="51"/>
      <c r="O821" s="51"/>
      <c r="P821" s="51"/>
      <c r="Q821" s="51"/>
    </row>
    <row r="822" spans="2:18" ht="15" x14ac:dyDescent="0.2">
      <c r="B822" s="58"/>
      <c r="C822" s="61"/>
      <c r="D822" s="61"/>
      <c r="E822" s="58"/>
      <c r="F822" s="54" t="s">
        <v>7</v>
      </c>
      <c r="G822" s="54"/>
      <c r="H822" s="160">
        <v>3.4</v>
      </c>
      <c r="I822" s="160"/>
      <c r="J822" s="58"/>
      <c r="K822" s="58"/>
      <c r="L822" s="58"/>
      <c r="M822" s="58"/>
      <c r="N822" s="57"/>
      <c r="O822" s="57"/>
      <c r="P822" s="57"/>
      <c r="Q822" s="51"/>
    </row>
    <row r="823" spans="2:18" x14ac:dyDescent="0.2">
      <c r="B823" s="161" t="s">
        <v>8</v>
      </c>
      <c r="C823" s="161"/>
      <c r="D823" s="161"/>
      <c r="E823" s="161"/>
      <c r="F823" s="161"/>
      <c r="G823" s="161"/>
      <c r="H823" s="51" t="s">
        <v>5</v>
      </c>
      <c r="I823" s="161" t="s">
        <v>9</v>
      </c>
      <c r="J823" s="161"/>
      <c r="K823" s="161"/>
      <c r="L823" s="161"/>
      <c r="M823" s="161"/>
      <c r="N823" s="62"/>
      <c r="O823" s="62"/>
      <c r="P823" s="50">
        <f>I838-I836</f>
        <v>0</v>
      </c>
      <c r="Q823" s="51"/>
    </row>
    <row r="824" spans="2:18" x14ac:dyDescent="0.2">
      <c r="B824" s="34">
        <v>0</v>
      </c>
      <c r="C824" s="47">
        <v>3.133</v>
      </c>
      <c r="D824" s="47"/>
      <c r="E824" s="34"/>
      <c r="F824" s="34"/>
      <c r="G824" s="34"/>
      <c r="H824" s="34"/>
      <c r="I824" s="48"/>
      <c r="J824" s="49"/>
      <c r="K824" s="47"/>
      <c r="L824" s="34"/>
      <c r="M824" s="47"/>
      <c r="N824" s="50"/>
      <c r="O824" s="50"/>
      <c r="P824" s="50"/>
      <c r="Q824" s="51"/>
      <c r="R824" s="21"/>
    </row>
    <row r="825" spans="2:18" x14ac:dyDescent="0.2">
      <c r="B825" s="34">
        <v>5</v>
      </c>
      <c r="C825" s="47">
        <v>3.181</v>
      </c>
      <c r="D825" s="47"/>
      <c r="E825" s="47">
        <f>(C824+C825)/2</f>
        <v>3.157</v>
      </c>
      <c r="F825" s="34">
        <f t="shared" ref="F825:F848" si="225">B825-B824</f>
        <v>5</v>
      </c>
      <c r="G825" s="47">
        <f>E825*F825</f>
        <v>15.785</v>
      </c>
      <c r="H825" s="34"/>
      <c r="I825" s="33"/>
      <c r="J825" s="33"/>
      <c r="K825" s="47"/>
      <c r="L825" s="34"/>
      <c r="M825" s="47"/>
      <c r="N825" s="50"/>
      <c r="O825" s="50"/>
      <c r="P825" s="50"/>
      <c r="Q825" s="52"/>
      <c r="R825" s="21"/>
    </row>
    <row r="826" spans="2:18" x14ac:dyDescent="0.2">
      <c r="B826" s="34">
        <v>7</v>
      </c>
      <c r="C826" s="47">
        <v>3.6619999999999999</v>
      </c>
      <c r="D826" s="47"/>
      <c r="E826" s="47">
        <f t="shared" ref="E826:E848" si="226">(C825+C826)/2</f>
        <v>3.4215</v>
      </c>
      <c r="F826" s="34">
        <f t="shared" si="225"/>
        <v>2</v>
      </c>
      <c r="G826" s="47">
        <f t="shared" ref="G826:G848" si="227">E826*F826</f>
        <v>6.843</v>
      </c>
      <c r="H826" s="34"/>
      <c r="I826" s="33"/>
      <c r="J826" s="33"/>
      <c r="K826" s="47"/>
      <c r="L826" s="34"/>
      <c r="M826" s="47"/>
      <c r="N826" s="50"/>
      <c r="O826" s="50"/>
      <c r="P826" s="50"/>
      <c r="Q826" s="52"/>
      <c r="R826" s="21"/>
    </row>
    <row r="827" spans="2:18" x14ac:dyDescent="0.2">
      <c r="B827" s="34">
        <v>10</v>
      </c>
      <c r="C827" s="47">
        <v>3.6709999999999998</v>
      </c>
      <c r="D827" s="47"/>
      <c r="E827" s="47">
        <f t="shared" si="226"/>
        <v>3.6665000000000001</v>
      </c>
      <c r="F827" s="34">
        <f t="shared" si="225"/>
        <v>3</v>
      </c>
      <c r="G827" s="47">
        <f t="shared" si="227"/>
        <v>10.999500000000001</v>
      </c>
      <c r="H827" s="34"/>
      <c r="I827" s="33"/>
      <c r="J827" s="33"/>
      <c r="K827" s="47"/>
      <c r="L827" s="34"/>
      <c r="M827" s="47"/>
      <c r="N827" s="50"/>
      <c r="O827" s="50"/>
      <c r="P827" s="50"/>
      <c r="Q827" s="52"/>
      <c r="R827" s="21"/>
    </row>
    <row r="828" spans="2:18" x14ac:dyDescent="0.2">
      <c r="B828" s="34">
        <v>12</v>
      </c>
      <c r="C828" s="47">
        <v>1.978</v>
      </c>
      <c r="D828" s="47"/>
      <c r="E828" s="47">
        <f t="shared" si="226"/>
        <v>2.8245</v>
      </c>
      <c r="F828" s="34">
        <f t="shared" si="225"/>
        <v>2</v>
      </c>
      <c r="G828" s="47">
        <f t="shared" si="227"/>
        <v>5.649</v>
      </c>
      <c r="H828" s="34"/>
      <c r="I828" s="33"/>
      <c r="J828" s="33"/>
      <c r="K828" s="47"/>
      <c r="L828" s="34"/>
      <c r="M828" s="47"/>
      <c r="N828" s="50"/>
      <c r="O828" s="50"/>
      <c r="P828" s="50"/>
      <c r="Q828" s="52"/>
      <c r="R828" s="21"/>
    </row>
    <row r="829" spans="2:18" x14ac:dyDescent="0.2">
      <c r="B829" s="34">
        <v>14</v>
      </c>
      <c r="C829" s="47">
        <v>0.47799999999999998</v>
      </c>
      <c r="D829" s="47"/>
      <c r="E829" s="47">
        <f t="shared" si="226"/>
        <v>1.228</v>
      </c>
      <c r="F829" s="34">
        <f t="shared" si="225"/>
        <v>2</v>
      </c>
      <c r="G829" s="47">
        <f t="shared" si="227"/>
        <v>2.456</v>
      </c>
      <c r="H829" s="34"/>
      <c r="I829" s="33"/>
      <c r="J829" s="33"/>
      <c r="K829" s="47" t="e">
        <f t="shared" ref="K829:K848" si="228">AVERAGE(J828,J829)</f>
        <v>#DIV/0!</v>
      </c>
      <c r="L829" s="34">
        <f t="shared" ref="L829:L848" si="229">I829-I828</f>
        <v>0</v>
      </c>
      <c r="M829" s="47" t="e">
        <f t="shared" ref="M829:M848" si="230">L829*K829</f>
        <v>#DIV/0!</v>
      </c>
      <c r="N829" s="50"/>
      <c r="O829" s="50"/>
      <c r="P829" s="50"/>
      <c r="Q829" s="52"/>
      <c r="R829" s="21"/>
    </row>
    <row r="830" spans="2:18" x14ac:dyDescent="0.2">
      <c r="B830" s="34">
        <v>17</v>
      </c>
      <c r="C830" s="47">
        <v>-0.42599999999999999</v>
      </c>
      <c r="D830" s="47"/>
      <c r="E830" s="47">
        <f t="shared" si="226"/>
        <v>2.5999999999999995E-2</v>
      </c>
      <c r="F830" s="34">
        <f t="shared" si="225"/>
        <v>3</v>
      </c>
      <c r="G830" s="47">
        <f t="shared" si="227"/>
        <v>7.7999999999999986E-2</v>
      </c>
      <c r="H830" s="51"/>
      <c r="I830" s="33"/>
      <c r="J830" s="33"/>
      <c r="K830" s="47" t="e">
        <f t="shared" si="228"/>
        <v>#DIV/0!</v>
      </c>
      <c r="L830" s="34">
        <f t="shared" si="229"/>
        <v>0</v>
      </c>
      <c r="M830" s="47" t="e">
        <f t="shared" si="230"/>
        <v>#DIV/0!</v>
      </c>
      <c r="N830" s="50"/>
      <c r="O830" s="50"/>
      <c r="P830" s="50"/>
      <c r="Q830" s="52"/>
      <c r="R830" s="21"/>
    </row>
    <row r="831" spans="2:18" x14ac:dyDescent="0.2">
      <c r="B831" s="34">
        <v>20</v>
      </c>
      <c r="C831" s="47">
        <v>-0.82899999999999996</v>
      </c>
      <c r="D831" s="47"/>
      <c r="E831" s="47">
        <f t="shared" si="226"/>
        <v>-0.62749999999999995</v>
      </c>
      <c r="F831" s="34">
        <f t="shared" si="225"/>
        <v>3</v>
      </c>
      <c r="G831" s="47">
        <f t="shared" si="227"/>
        <v>-1.8824999999999998</v>
      </c>
      <c r="H831" s="51"/>
      <c r="I831" s="33"/>
      <c r="J831" s="33"/>
      <c r="K831" s="47" t="e">
        <f t="shared" si="228"/>
        <v>#DIV/0!</v>
      </c>
      <c r="L831" s="34">
        <f t="shared" si="229"/>
        <v>0</v>
      </c>
      <c r="M831" s="47" t="e">
        <f t="shared" si="230"/>
        <v>#DIV/0!</v>
      </c>
      <c r="N831" s="50"/>
      <c r="O831" s="50"/>
      <c r="P831" s="50"/>
      <c r="Q831" s="52"/>
      <c r="R831" s="21"/>
    </row>
    <row r="832" spans="2:18" x14ac:dyDescent="0.2">
      <c r="B832" s="34">
        <v>25</v>
      </c>
      <c r="C832" s="47">
        <v>-1.0740000000000001</v>
      </c>
      <c r="D832" s="47"/>
      <c r="E832" s="47">
        <f t="shared" si="226"/>
        <v>-0.95150000000000001</v>
      </c>
      <c r="F832" s="34">
        <f t="shared" si="225"/>
        <v>5</v>
      </c>
      <c r="G832" s="47">
        <f t="shared" si="227"/>
        <v>-4.7575000000000003</v>
      </c>
      <c r="H832" s="51"/>
      <c r="I832" s="33"/>
      <c r="J832" s="33"/>
      <c r="K832" s="47" t="e">
        <f t="shared" si="228"/>
        <v>#DIV/0!</v>
      </c>
      <c r="L832" s="34">
        <f t="shared" si="229"/>
        <v>0</v>
      </c>
      <c r="M832" s="47" t="e">
        <f t="shared" si="230"/>
        <v>#DIV/0!</v>
      </c>
      <c r="N832" s="53"/>
      <c r="O832" s="53"/>
      <c r="P832" s="53"/>
      <c r="Q832" s="52"/>
      <c r="R832" s="21"/>
    </row>
    <row r="833" spans="2:18" x14ac:dyDescent="0.2">
      <c r="B833" s="34">
        <v>26</v>
      </c>
      <c r="C833" s="47">
        <v>-1.1220000000000001</v>
      </c>
      <c r="D833" s="47"/>
      <c r="E833" s="47">
        <f t="shared" si="226"/>
        <v>-1.0980000000000001</v>
      </c>
      <c r="F833" s="34">
        <f t="shared" si="225"/>
        <v>1</v>
      </c>
      <c r="G833" s="47">
        <f t="shared" si="227"/>
        <v>-1.0980000000000001</v>
      </c>
      <c r="H833" s="34"/>
      <c r="I833" s="33"/>
      <c r="J833" s="33"/>
      <c r="K833" s="47" t="e">
        <f t="shared" si="228"/>
        <v>#DIV/0!</v>
      </c>
      <c r="L833" s="34">
        <f t="shared" si="229"/>
        <v>0</v>
      </c>
      <c r="M833" s="47" t="e">
        <f t="shared" si="230"/>
        <v>#DIV/0!</v>
      </c>
      <c r="N833" s="50"/>
      <c r="O833" s="50"/>
      <c r="P833" s="50"/>
      <c r="Q833" s="52"/>
      <c r="R833" s="21"/>
    </row>
    <row r="834" spans="2:18" x14ac:dyDescent="0.2">
      <c r="B834" s="34">
        <v>30</v>
      </c>
      <c r="C834" s="47">
        <v>-1.2609999999999999</v>
      </c>
      <c r="D834" s="47"/>
      <c r="E834" s="47">
        <f t="shared" si="226"/>
        <v>-1.1915</v>
      </c>
      <c r="F834" s="34">
        <f t="shared" si="225"/>
        <v>4</v>
      </c>
      <c r="G834" s="47">
        <f t="shared" si="227"/>
        <v>-4.766</v>
      </c>
      <c r="H834" s="34"/>
      <c r="I834" s="33"/>
      <c r="J834" s="33"/>
      <c r="K834" s="47" t="e">
        <f t="shared" si="228"/>
        <v>#DIV/0!</v>
      </c>
      <c r="L834" s="34">
        <f t="shared" si="229"/>
        <v>0</v>
      </c>
      <c r="M834" s="47" t="e">
        <f t="shared" si="230"/>
        <v>#DIV/0!</v>
      </c>
      <c r="N834" s="53"/>
      <c r="O834" s="53"/>
      <c r="P834" s="53"/>
      <c r="Q834" s="52"/>
      <c r="R834" s="21"/>
    </row>
    <row r="835" spans="2:18" x14ac:dyDescent="0.2">
      <c r="B835" s="34">
        <v>33</v>
      </c>
      <c r="C835" s="47">
        <v>-1.2789999999999999</v>
      </c>
      <c r="D835" s="47"/>
      <c r="E835" s="47">
        <f t="shared" si="226"/>
        <v>-1.27</v>
      </c>
      <c r="F835" s="34">
        <f t="shared" si="225"/>
        <v>3</v>
      </c>
      <c r="G835" s="47">
        <f t="shared" si="227"/>
        <v>-3.81</v>
      </c>
      <c r="H835" s="34"/>
      <c r="I835" s="34"/>
      <c r="J835" s="34"/>
      <c r="K835" s="47" t="e">
        <f t="shared" si="228"/>
        <v>#DIV/0!</v>
      </c>
      <c r="L835" s="34">
        <f t="shared" si="229"/>
        <v>0</v>
      </c>
      <c r="M835" s="47" t="e">
        <f t="shared" si="230"/>
        <v>#DIV/0!</v>
      </c>
      <c r="N835" s="53"/>
      <c r="O835" s="53"/>
      <c r="P835" s="53"/>
      <c r="Q835" s="52"/>
      <c r="R835" s="21"/>
    </row>
    <row r="836" spans="2:18" x14ac:dyDescent="0.2">
      <c r="B836" s="34">
        <v>36</v>
      </c>
      <c r="C836" s="47">
        <v>-1.214</v>
      </c>
      <c r="D836" s="47"/>
      <c r="E836" s="47">
        <f t="shared" si="226"/>
        <v>-1.2464999999999999</v>
      </c>
      <c r="F836" s="34">
        <f t="shared" si="225"/>
        <v>3</v>
      </c>
      <c r="G836" s="47">
        <f t="shared" si="227"/>
        <v>-3.7394999999999996</v>
      </c>
      <c r="H836" s="34"/>
      <c r="I836" s="33"/>
      <c r="J836" s="33"/>
      <c r="K836" s="47" t="e">
        <f t="shared" si="228"/>
        <v>#DIV/0!</v>
      </c>
      <c r="L836" s="34">
        <f t="shared" si="229"/>
        <v>0</v>
      </c>
      <c r="M836" s="47" t="e">
        <f t="shared" si="230"/>
        <v>#DIV/0!</v>
      </c>
      <c r="N836" s="50"/>
      <c r="O836" s="50"/>
      <c r="P836" s="50"/>
      <c r="Q836" s="51"/>
      <c r="R836" s="21"/>
    </row>
    <row r="837" spans="2:18" x14ac:dyDescent="0.2">
      <c r="B837" s="34">
        <v>39</v>
      </c>
      <c r="C837" s="47">
        <v>-1.169</v>
      </c>
      <c r="D837" s="47"/>
      <c r="E837" s="47">
        <f t="shared" si="226"/>
        <v>-1.1915</v>
      </c>
      <c r="F837" s="34">
        <f t="shared" si="225"/>
        <v>3</v>
      </c>
      <c r="G837" s="47">
        <f t="shared" si="227"/>
        <v>-3.5745</v>
      </c>
      <c r="H837" s="54"/>
      <c r="I837" s="33"/>
      <c r="J837" s="33"/>
      <c r="K837" s="47" t="e">
        <f t="shared" si="228"/>
        <v>#DIV/0!</v>
      </c>
      <c r="L837" s="34">
        <f t="shared" si="229"/>
        <v>0</v>
      </c>
      <c r="M837" s="47" t="e">
        <f t="shared" si="230"/>
        <v>#DIV/0!</v>
      </c>
      <c r="N837" s="50"/>
      <c r="O837" s="50"/>
      <c r="P837" s="50"/>
      <c r="Q837" s="51"/>
      <c r="R837" s="21"/>
    </row>
    <row r="838" spans="2:18" x14ac:dyDescent="0.2">
      <c r="B838" s="34">
        <v>42</v>
      </c>
      <c r="C838" s="47">
        <v>-1.07</v>
      </c>
      <c r="D838" s="47"/>
      <c r="E838" s="47">
        <f t="shared" si="226"/>
        <v>-1.1194999999999999</v>
      </c>
      <c r="F838" s="34">
        <f t="shared" si="225"/>
        <v>3</v>
      </c>
      <c r="G838" s="47">
        <f t="shared" si="227"/>
        <v>-3.3584999999999998</v>
      </c>
      <c r="H838" s="54"/>
      <c r="I838" s="34"/>
      <c r="J838" s="34"/>
      <c r="K838" s="47" t="e">
        <f t="shared" si="228"/>
        <v>#DIV/0!</v>
      </c>
      <c r="L838" s="34">
        <f t="shared" si="229"/>
        <v>0</v>
      </c>
      <c r="M838" s="47" t="e">
        <f t="shared" si="230"/>
        <v>#DIV/0!</v>
      </c>
      <c r="N838" s="50"/>
      <c r="O838" s="50"/>
      <c r="P838" s="50"/>
      <c r="Q838" s="51"/>
      <c r="R838" s="21"/>
    </row>
    <row r="839" spans="2:18" x14ac:dyDescent="0.2">
      <c r="B839" s="48">
        <v>45</v>
      </c>
      <c r="C839" s="55">
        <v>-0.82899999999999996</v>
      </c>
      <c r="D839" s="55"/>
      <c r="E839" s="47">
        <f t="shared" si="226"/>
        <v>-0.94950000000000001</v>
      </c>
      <c r="F839" s="34">
        <f t="shared" si="225"/>
        <v>3</v>
      </c>
      <c r="G839" s="47">
        <f t="shared" si="227"/>
        <v>-2.8485</v>
      </c>
      <c r="H839" s="54"/>
      <c r="I839" s="34"/>
      <c r="J839" s="34"/>
      <c r="K839" s="47" t="e">
        <f t="shared" si="228"/>
        <v>#DIV/0!</v>
      </c>
      <c r="L839" s="34">
        <f t="shared" si="229"/>
        <v>0</v>
      </c>
      <c r="M839" s="47" t="e">
        <f t="shared" si="230"/>
        <v>#DIV/0!</v>
      </c>
      <c r="N839" s="50"/>
      <c r="O839" s="50"/>
      <c r="P839" s="50"/>
      <c r="Q839" s="51"/>
      <c r="R839" s="21"/>
    </row>
    <row r="840" spans="2:18" x14ac:dyDescent="0.2">
      <c r="B840" s="48">
        <v>48</v>
      </c>
      <c r="C840" s="55">
        <v>-0.41799999999999998</v>
      </c>
      <c r="D840" s="55"/>
      <c r="E840" s="47">
        <f t="shared" si="226"/>
        <v>-0.62349999999999994</v>
      </c>
      <c r="F840" s="34">
        <f t="shared" si="225"/>
        <v>3</v>
      </c>
      <c r="G840" s="47">
        <f t="shared" si="227"/>
        <v>-1.8704999999999998</v>
      </c>
      <c r="H840" s="54"/>
      <c r="I840" s="34"/>
      <c r="J840" s="56"/>
      <c r="K840" s="47" t="e">
        <f t="shared" si="228"/>
        <v>#DIV/0!</v>
      </c>
      <c r="L840" s="34">
        <f t="shared" si="229"/>
        <v>0</v>
      </c>
      <c r="M840" s="47" t="e">
        <f t="shared" si="230"/>
        <v>#DIV/0!</v>
      </c>
      <c r="N840" s="51"/>
      <c r="O840" s="53"/>
      <c r="P840" s="53"/>
      <c r="Q840" s="51"/>
    </row>
    <row r="841" spans="2:18" x14ac:dyDescent="0.2">
      <c r="B841" s="48">
        <v>50</v>
      </c>
      <c r="C841" s="55">
        <v>0.48099999999999998</v>
      </c>
      <c r="D841" s="55"/>
      <c r="E841" s="47">
        <f t="shared" si="226"/>
        <v>3.15E-2</v>
      </c>
      <c r="F841" s="34">
        <f t="shared" si="225"/>
        <v>2</v>
      </c>
      <c r="G841" s="47">
        <f t="shared" si="227"/>
        <v>6.3E-2</v>
      </c>
      <c r="H841" s="54"/>
      <c r="I841" s="48"/>
      <c r="J841" s="48"/>
      <c r="K841" s="47" t="e">
        <f t="shared" si="228"/>
        <v>#DIV/0!</v>
      </c>
      <c r="L841" s="34">
        <f t="shared" si="229"/>
        <v>0</v>
      </c>
      <c r="M841" s="47" t="e">
        <f t="shared" si="230"/>
        <v>#DIV/0!</v>
      </c>
      <c r="N841" s="51"/>
      <c r="O841" s="57"/>
      <c r="P841" s="57"/>
      <c r="Q841" s="51"/>
    </row>
    <row r="842" spans="2:18" x14ac:dyDescent="0.2">
      <c r="B842" s="48">
        <v>52</v>
      </c>
      <c r="C842" s="55">
        <v>1.474</v>
      </c>
      <c r="D842" s="55"/>
      <c r="E842" s="47">
        <f t="shared" si="226"/>
        <v>0.97750000000000004</v>
      </c>
      <c r="F842" s="34">
        <f t="shared" si="225"/>
        <v>2</v>
      </c>
      <c r="G842" s="47">
        <f t="shared" si="227"/>
        <v>1.9550000000000001</v>
      </c>
      <c r="H842" s="51"/>
      <c r="I842" s="48"/>
      <c r="J842" s="48"/>
      <c r="K842" s="47" t="e">
        <f t="shared" si="228"/>
        <v>#DIV/0!</v>
      </c>
      <c r="L842" s="34">
        <f t="shared" si="229"/>
        <v>0</v>
      </c>
      <c r="M842" s="47" t="e">
        <f t="shared" si="230"/>
        <v>#DIV/0!</v>
      </c>
      <c r="N842" s="51"/>
      <c r="O842" s="57"/>
      <c r="P842" s="57"/>
      <c r="Q842" s="51"/>
    </row>
    <row r="843" spans="2:18" x14ac:dyDescent="0.2">
      <c r="B843" s="48">
        <v>54</v>
      </c>
      <c r="C843" s="55">
        <v>3.278</v>
      </c>
      <c r="D843" s="55"/>
      <c r="E843" s="47">
        <f t="shared" si="226"/>
        <v>2.3759999999999999</v>
      </c>
      <c r="F843" s="34">
        <f t="shared" si="225"/>
        <v>2</v>
      </c>
      <c r="G843" s="47">
        <f t="shared" si="227"/>
        <v>4.7519999999999998</v>
      </c>
      <c r="H843" s="51"/>
      <c r="I843" s="48"/>
      <c r="J843" s="48"/>
      <c r="K843" s="47" t="e">
        <f t="shared" si="228"/>
        <v>#DIV/0!</v>
      </c>
      <c r="L843" s="34">
        <f t="shared" si="229"/>
        <v>0</v>
      </c>
      <c r="M843" s="47" t="e">
        <f t="shared" si="230"/>
        <v>#DIV/0!</v>
      </c>
      <c r="N843" s="57"/>
      <c r="O843" s="57"/>
      <c r="P843" s="57"/>
      <c r="Q843" s="51"/>
    </row>
    <row r="844" spans="2:18" x14ac:dyDescent="0.2">
      <c r="B844" s="48">
        <v>56</v>
      </c>
      <c r="C844" s="55">
        <v>4.4809999999999999</v>
      </c>
      <c r="D844" s="55"/>
      <c r="E844" s="47">
        <f t="shared" si="226"/>
        <v>3.8795000000000002</v>
      </c>
      <c r="F844" s="34">
        <f t="shared" si="225"/>
        <v>2</v>
      </c>
      <c r="G844" s="47">
        <f t="shared" si="227"/>
        <v>7.7590000000000003</v>
      </c>
      <c r="H844" s="51"/>
      <c r="I844" s="48"/>
      <c r="J844" s="48"/>
      <c r="K844" s="47" t="e">
        <f t="shared" si="228"/>
        <v>#DIV/0!</v>
      </c>
      <c r="L844" s="34">
        <f t="shared" si="229"/>
        <v>0</v>
      </c>
      <c r="M844" s="47" t="e">
        <f t="shared" si="230"/>
        <v>#DIV/0!</v>
      </c>
      <c r="N844" s="57"/>
      <c r="O844" s="57"/>
      <c r="P844" s="57"/>
      <c r="Q844" s="51"/>
    </row>
    <row r="845" spans="2:18" x14ac:dyDescent="0.2">
      <c r="B845" s="48">
        <v>61</v>
      </c>
      <c r="C845" s="55">
        <v>4.532</v>
      </c>
      <c r="D845" s="55"/>
      <c r="E845" s="47">
        <f t="shared" si="226"/>
        <v>4.5065</v>
      </c>
      <c r="F845" s="34">
        <f t="shared" si="225"/>
        <v>5</v>
      </c>
      <c r="G845" s="47">
        <f t="shared" si="227"/>
        <v>22.532499999999999</v>
      </c>
      <c r="H845" s="51"/>
      <c r="I845" s="48"/>
      <c r="J845" s="48"/>
      <c r="K845" s="47" t="e">
        <f t="shared" si="228"/>
        <v>#DIV/0!</v>
      </c>
      <c r="L845" s="34">
        <f t="shared" si="229"/>
        <v>0</v>
      </c>
      <c r="M845" s="47" t="e">
        <f t="shared" si="230"/>
        <v>#DIV/0!</v>
      </c>
      <c r="N845" s="57"/>
      <c r="O845" s="57"/>
      <c r="P845" s="57"/>
      <c r="Q845" s="51"/>
    </row>
    <row r="846" spans="2:18" x14ac:dyDescent="0.2">
      <c r="B846" s="48">
        <v>65</v>
      </c>
      <c r="C846" s="55">
        <v>4.4219999999999997</v>
      </c>
      <c r="D846" s="55"/>
      <c r="E846" s="47">
        <f t="shared" si="226"/>
        <v>4.4770000000000003</v>
      </c>
      <c r="F846" s="34">
        <f t="shared" si="225"/>
        <v>4</v>
      </c>
      <c r="G846" s="47">
        <f t="shared" si="227"/>
        <v>17.908000000000001</v>
      </c>
      <c r="H846" s="47"/>
      <c r="I846" s="48"/>
      <c r="J846" s="48"/>
      <c r="K846" s="47" t="e">
        <f t="shared" si="228"/>
        <v>#DIV/0!</v>
      </c>
      <c r="L846" s="34">
        <f t="shared" si="229"/>
        <v>0</v>
      </c>
      <c r="M846" s="47" t="e">
        <f t="shared" si="230"/>
        <v>#DIV/0!</v>
      </c>
      <c r="N846" s="57"/>
      <c r="O846" s="57"/>
      <c r="P846" s="57"/>
      <c r="Q846" s="51"/>
    </row>
    <row r="847" spans="2:18" x14ac:dyDescent="0.2">
      <c r="B847" s="48">
        <v>68</v>
      </c>
      <c r="C847" s="55">
        <v>2.9809999999999999</v>
      </c>
      <c r="D847" s="55"/>
      <c r="E847" s="47">
        <f t="shared" si="226"/>
        <v>3.7014999999999998</v>
      </c>
      <c r="F847" s="34">
        <f t="shared" si="225"/>
        <v>3</v>
      </c>
      <c r="G847" s="47">
        <f t="shared" si="227"/>
        <v>11.1045</v>
      </c>
      <c r="H847" s="47"/>
      <c r="I847" s="48"/>
      <c r="J847" s="48"/>
      <c r="K847" s="47" t="e">
        <f t="shared" si="228"/>
        <v>#DIV/0!</v>
      </c>
      <c r="L847" s="34">
        <f t="shared" si="229"/>
        <v>0</v>
      </c>
      <c r="M847" s="47" t="e">
        <f t="shared" si="230"/>
        <v>#DIV/0!</v>
      </c>
      <c r="N847" s="53"/>
      <c r="O847" s="57"/>
      <c r="P847" s="57"/>
      <c r="Q847" s="51"/>
    </row>
    <row r="848" spans="2:18" x14ac:dyDescent="0.2">
      <c r="B848" s="48">
        <v>71</v>
      </c>
      <c r="C848" s="55">
        <v>1.4810000000000001</v>
      </c>
      <c r="D848" s="55"/>
      <c r="E848" s="47">
        <f t="shared" si="226"/>
        <v>2.2309999999999999</v>
      </c>
      <c r="F848" s="34">
        <f t="shared" si="225"/>
        <v>3</v>
      </c>
      <c r="G848" s="47">
        <f t="shared" si="227"/>
        <v>6.6929999999999996</v>
      </c>
      <c r="H848" s="47"/>
      <c r="I848" s="48"/>
      <c r="J848" s="48"/>
      <c r="K848" s="47" t="e">
        <f t="shared" si="228"/>
        <v>#DIV/0!</v>
      </c>
      <c r="L848" s="34">
        <f t="shared" si="229"/>
        <v>0</v>
      </c>
      <c r="M848" s="47" t="e">
        <f t="shared" si="230"/>
        <v>#DIV/0!</v>
      </c>
      <c r="N848" s="50"/>
      <c r="O848" s="50"/>
      <c r="P848" s="50"/>
      <c r="Q848" s="51"/>
      <c r="R848" s="21"/>
    </row>
    <row r="849" spans="2:18" x14ac:dyDescent="0.2">
      <c r="B849" s="48"/>
      <c r="C849" s="55"/>
      <c r="D849" s="55"/>
      <c r="E849" s="47"/>
      <c r="F849" s="34">
        <f>SUM(F825:F848)</f>
        <v>71</v>
      </c>
      <c r="G849" s="47">
        <f>SUM(G825:G848)</f>
        <v>82.872000000000014</v>
      </c>
      <c r="H849" s="47"/>
      <c r="I849" s="47"/>
      <c r="J849" s="48"/>
      <c r="K849" s="47" t="e">
        <f t="shared" ref="K849" si="231">AVERAGE(J848,J849)</f>
        <v>#DIV/0!</v>
      </c>
      <c r="L849" s="34">
        <f t="shared" ref="L849" si="232">I849-I848</f>
        <v>0</v>
      </c>
      <c r="M849" s="47" t="e">
        <f t="shared" ref="M849" si="233">L849*K849</f>
        <v>#DIV/0!</v>
      </c>
      <c r="N849" s="50"/>
      <c r="O849" s="50"/>
      <c r="P849" s="50"/>
      <c r="Q849" s="51"/>
      <c r="R849" s="21"/>
    </row>
    <row r="850" spans="2:18" ht="15" x14ac:dyDescent="0.2">
      <c r="B850" s="48"/>
      <c r="C850" s="55"/>
      <c r="D850" s="55"/>
      <c r="E850" s="47"/>
      <c r="F850" s="34"/>
      <c r="G850" s="47"/>
      <c r="H850" s="47"/>
      <c r="I850" s="47"/>
      <c r="J850" s="58"/>
      <c r="K850" s="47"/>
      <c r="L850" s="34">
        <f>SUM(L828:L849)</f>
        <v>0</v>
      </c>
      <c r="M850" s="47" t="e">
        <f>SUM(M828:M849)</f>
        <v>#DIV/0!</v>
      </c>
      <c r="N850" s="50"/>
      <c r="O850" s="50"/>
      <c r="P850" s="50"/>
      <c r="Q850" s="51"/>
      <c r="R850" s="21"/>
    </row>
    <row r="851" spans="2:18" x14ac:dyDescent="0.2">
      <c r="B851" s="48"/>
      <c r="C851" s="55"/>
      <c r="D851" s="55"/>
      <c r="E851" s="47"/>
      <c r="F851" s="34"/>
      <c r="G851" s="47"/>
      <c r="H851" s="34" t="s">
        <v>10</v>
      </c>
      <c r="I851" s="34"/>
      <c r="J851" s="34">
        <f>G849</f>
        <v>82.872000000000014</v>
      </c>
      <c r="K851" s="47" t="s">
        <v>11</v>
      </c>
      <c r="L851" s="34" t="e">
        <f>M850</f>
        <v>#DIV/0!</v>
      </c>
      <c r="M851" s="47" t="e">
        <f>J851-L851</f>
        <v>#DIV/0!</v>
      </c>
      <c r="N851" s="50"/>
      <c r="O851" s="50"/>
      <c r="P851" s="50"/>
      <c r="Q851" s="51"/>
      <c r="R851" s="21"/>
    </row>
    <row r="852" spans="2:18" ht="15" x14ac:dyDescent="0.2">
      <c r="B852" s="58"/>
      <c r="C852" s="61"/>
      <c r="D852" s="61"/>
      <c r="E852" s="58"/>
      <c r="F852" s="54" t="s">
        <v>7</v>
      </c>
      <c r="G852" s="54"/>
      <c r="H852" s="160">
        <v>3.6</v>
      </c>
      <c r="I852" s="160"/>
      <c r="J852" s="58"/>
      <c r="K852" s="58"/>
      <c r="L852" s="58"/>
      <c r="M852" s="58"/>
      <c r="N852" s="57"/>
      <c r="O852" s="57"/>
      <c r="P852" s="57"/>
      <c r="Q852" s="51"/>
    </row>
    <row r="853" spans="2:18" x14ac:dyDescent="0.2">
      <c r="B853" s="161" t="s">
        <v>8</v>
      </c>
      <c r="C853" s="161"/>
      <c r="D853" s="161"/>
      <c r="E853" s="161"/>
      <c r="F853" s="161"/>
      <c r="G853" s="161"/>
      <c r="H853" s="51" t="s">
        <v>5</v>
      </c>
      <c r="I853" s="161" t="s">
        <v>9</v>
      </c>
      <c r="J853" s="161"/>
      <c r="K853" s="161"/>
      <c r="L853" s="161"/>
      <c r="M853" s="161"/>
      <c r="N853" s="62"/>
      <c r="O853" s="62"/>
      <c r="P853" s="50">
        <f>I868-I866</f>
        <v>0</v>
      </c>
      <c r="Q853" s="51"/>
    </row>
    <row r="854" spans="2:18" x14ac:dyDescent="0.2">
      <c r="B854" s="34">
        <v>0</v>
      </c>
      <c r="C854" s="47">
        <v>0.69099999999999995</v>
      </c>
      <c r="D854" s="47"/>
      <c r="E854" s="34"/>
      <c r="F854" s="34"/>
      <c r="G854" s="34"/>
      <c r="H854" s="34"/>
      <c r="I854" s="48"/>
      <c r="J854" s="49"/>
      <c r="K854" s="47"/>
      <c r="L854" s="34"/>
      <c r="M854" s="47"/>
      <c r="N854" s="50"/>
      <c r="O854" s="50"/>
      <c r="P854" s="50"/>
      <c r="Q854" s="51"/>
      <c r="R854" s="21"/>
    </row>
    <row r="855" spans="2:18" x14ac:dyDescent="0.2">
      <c r="B855" s="34">
        <v>4</v>
      </c>
      <c r="C855" s="47">
        <v>0.89300000000000002</v>
      </c>
      <c r="D855" s="47"/>
      <c r="E855" s="47">
        <f>(C854+C855)/2</f>
        <v>0.79200000000000004</v>
      </c>
      <c r="F855" s="34">
        <f t="shared" ref="F855:F878" si="234">B855-B854</f>
        <v>4</v>
      </c>
      <c r="G855" s="47">
        <f>E855*F855</f>
        <v>3.1680000000000001</v>
      </c>
      <c r="H855" s="34"/>
      <c r="I855" s="33"/>
      <c r="J855" s="33"/>
      <c r="K855" s="47"/>
      <c r="L855" s="34"/>
      <c r="M855" s="47"/>
      <c r="N855" s="50"/>
      <c r="O855" s="50"/>
      <c r="P855" s="50"/>
      <c r="Q855" s="52"/>
      <c r="R855" s="21"/>
    </row>
    <row r="856" spans="2:18" x14ac:dyDescent="0.2">
      <c r="B856" s="34">
        <v>6</v>
      </c>
      <c r="C856" s="47">
        <v>1.8959999999999999</v>
      </c>
      <c r="D856" s="47"/>
      <c r="E856" s="47">
        <f t="shared" ref="E856:E878" si="235">(C855+C856)/2</f>
        <v>1.3944999999999999</v>
      </c>
      <c r="F856" s="34">
        <f t="shared" si="234"/>
        <v>2</v>
      </c>
      <c r="G856" s="47">
        <f t="shared" ref="G856:G878" si="236">E856*F856</f>
        <v>2.7889999999999997</v>
      </c>
      <c r="H856" s="34"/>
      <c r="I856" s="33"/>
      <c r="J856" s="33"/>
      <c r="K856" s="47"/>
      <c r="L856" s="34"/>
      <c r="M856" s="47"/>
      <c r="N856" s="50"/>
      <c r="O856" s="50"/>
      <c r="P856" s="50"/>
      <c r="Q856" s="52"/>
      <c r="R856" s="21"/>
    </row>
    <row r="857" spans="2:18" x14ac:dyDescent="0.2">
      <c r="B857" s="34">
        <v>8</v>
      </c>
      <c r="C857" s="47">
        <v>3.488</v>
      </c>
      <c r="D857" s="47"/>
      <c r="E857" s="47">
        <f t="shared" si="235"/>
        <v>2.6920000000000002</v>
      </c>
      <c r="F857" s="34">
        <f t="shared" si="234"/>
        <v>2</v>
      </c>
      <c r="G857" s="47">
        <f t="shared" si="236"/>
        <v>5.3840000000000003</v>
      </c>
      <c r="H857" s="34"/>
      <c r="I857" s="33"/>
      <c r="J857" s="33"/>
      <c r="K857" s="47"/>
      <c r="L857" s="34"/>
      <c r="M857" s="47"/>
      <c r="N857" s="50"/>
      <c r="O857" s="50"/>
      <c r="P857" s="50"/>
      <c r="Q857" s="52"/>
      <c r="R857" s="21"/>
    </row>
    <row r="858" spans="2:18" x14ac:dyDescent="0.2">
      <c r="B858" s="34">
        <v>10</v>
      </c>
      <c r="C858" s="47">
        <v>3.4969999999999999</v>
      </c>
      <c r="D858" s="47"/>
      <c r="E858" s="47">
        <f t="shared" si="235"/>
        <v>3.4924999999999997</v>
      </c>
      <c r="F858" s="34">
        <f t="shared" si="234"/>
        <v>2</v>
      </c>
      <c r="G858" s="47">
        <f t="shared" si="236"/>
        <v>6.9849999999999994</v>
      </c>
      <c r="H858" s="34"/>
      <c r="I858" s="33"/>
      <c r="J858" s="33"/>
      <c r="K858" s="47"/>
      <c r="L858" s="34"/>
      <c r="M858" s="47"/>
      <c r="N858" s="50"/>
      <c r="O858" s="50"/>
      <c r="P858" s="50"/>
      <c r="Q858" s="52"/>
      <c r="R858" s="21"/>
    </row>
    <row r="859" spans="2:18" x14ac:dyDescent="0.2">
      <c r="B859" s="34">
        <v>12</v>
      </c>
      <c r="C859" s="47">
        <v>2.379</v>
      </c>
      <c r="D859" s="47"/>
      <c r="E859" s="47">
        <f t="shared" si="235"/>
        <v>2.9379999999999997</v>
      </c>
      <c r="F859" s="34">
        <f t="shared" si="234"/>
        <v>2</v>
      </c>
      <c r="G859" s="47">
        <f t="shared" si="236"/>
        <v>5.8759999999999994</v>
      </c>
      <c r="H859" s="34"/>
      <c r="I859" s="33"/>
      <c r="J859" s="33"/>
      <c r="K859" s="47"/>
      <c r="L859" s="34"/>
      <c r="M859" s="47"/>
      <c r="N859" s="50"/>
      <c r="O859" s="50"/>
      <c r="P859" s="50"/>
      <c r="Q859" s="52"/>
      <c r="R859" s="21"/>
    </row>
    <row r="860" spans="2:18" x14ac:dyDescent="0.2">
      <c r="B860" s="34">
        <v>14</v>
      </c>
      <c r="C860" s="47">
        <v>1.391</v>
      </c>
      <c r="D860" s="47"/>
      <c r="E860" s="47">
        <f t="shared" si="235"/>
        <v>1.885</v>
      </c>
      <c r="F860" s="34">
        <f t="shared" si="234"/>
        <v>2</v>
      </c>
      <c r="G860" s="47">
        <f t="shared" si="236"/>
        <v>3.77</v>
      </c>
      <c r="H860" s="51"/>
      <c r="I860" s="33"/>
      <c r="J860" s="33"/>
      <c r="K860" s="47"/>
      <c r="L860" s="34"/>
      <c r="M860" s="47"/>
      <c r="N860" s="50"/>
      <c r="O860" s="50"/>
      <c r="P860" s="50"/>
      <c r="Q860" s="52"/>
      <c r="R860" s="21"/>
    </row>
    <row r="861" spans="2:18" x14ac:dyDescent="0.2">
      <c r="B861" s="34">
        <v>17</v>
      </c>
      <c r="C861" s="47">
        <v>0.21099999999999999</v>
      </c>
      <c r="D861" s="47"/>
      <c r="E861" s="47">
        <f t="shared" si="235"/>
        <v>0.80100000000000005</v>
      </c>
      <c r="F861" s="34">
        <f t="shared" si="234"/>
        <v>3</v>
      </c>
      <c r="G861" s="47">
        <f t="shared" si="236"/>
        <v>2.403</v>
      </c>
      <c r="H861" s="51"/>
      <c r="I861" s="33"/>
      <c r="J861" s="33"/>
      <c r="K861" s="47"/>
      <c r="L861" s="34"/>
      <c r="M861" s="47"/>
      <c r="N861" s="50"/>
      <c r="O861" s="50"/>
      <c r="P861" s="50"/>
      <c r="Q861" s="52"/>
      <c r="R861" s="21"/>
    </row>
    <row r="862" spans="2:18" x14ac:dyDescent="0.2">
      <c r="B862" s="34">
        <v>20</v>
      </c>
      <c r="C862" s="47">
        <v>-0.80900000000000005</v>
      </c>
      <c r="D862" s="47"/>
      <c r="E862" s="47">
        <f t="shared" si="235"/>
        <v>-0.29900000000000004</v>
      </c>
      <c r="F862" s="34">
        <f t="shared" si="234"/>
        <v>3</v>
      </c>
      <c r="G862" s="47">
        <f t="shared" si="236"/>
        <v>-0.89700000000000013</v>
      </c>
      <c r="H862" s="51"/>
      <c r="I862" s="33"/>
      <c r="J862" s="33"/>
      <c r="K862" s="47" t="e">
        <f t="shared" ref="K862:K875" si="237">AVERAGE(J861,J862)</f>
        <v>#DIV/0!</v>
      </c>
      <c r="L862" s="34">
        <f t="shared" ref="L862:L875" si="238">I862-I861</f>
        <v>0</v>
      </c>
      <c r="M862" s="47" t="e">
        <f t="shared" ref="M862:M875" si="239">L862*K862</f>
        <v>#DIV/0!</v>
      </c>
      <c r="N862" s="53"/>
      <c r="O862" s="53"/>
      <c r="P862" s="53"/>
      <c r="Q862" s="52"/>
      <c r="R862" s="21"/>
    </row>
    <row r="863" spans="2:18" x14ac:dyDescent="0.2">
      <c r="B863" s="34">
        <v>23</v>
      </c>
      <c r="C863" s="47">
        <v>-0.91400000000000003</v>
      </c>
      <c r="D863" s="47"/>
      <c r="E863" s="47">
        <f t="shared" si="235"/>
        <v>-0.86150000000000004</v>
      </c>
      <c r="F863" s="34">
        <f t="shared" si="234"/>
        <v>3</v>
      </c>
      <c r="G863" s="47">
        <f t="shared" si="236"/>
        <v>-2.5845000000000002</v>
      </c>
      <c r="H863" s="34"/>
      <c r="I863" s="33"/>
      <c r="J863" s="33"/>
      <c r="K863" s="47" t="e">
        <f t="shared" si="237"/>
        <v>#DIV/0!</v>
      </c>
      <c r="L863" s="34">
        <f t="shared" si="238"/>
        <v>0</v>
      </c>
      <c r="M863" s="47" t="e">
        <f t="shared" si="239"/>
        <v>#DIV/0!</v>
      </c>
      <c r="N863" s="50"/>
      <c r="O863" s="50"/>
      <c r="P863" s="50"/>
      <c r="Q863" s="52"/>
      <c r="R863" s="21"/>
    </row>
    <row r="864" spans="2:18" x14ac:dyDescent="0.2">
      <c r="B864" s="34">
        <v>26</v>
      </c>
      <c r="C864" s="47">
        <v>-0.996</v>
      </c>
      <c r="D864" s="47"/>
      <c r="E864" s="47">
        <f t="shared" si="235"/>
        <v>-0.95500000000000007</v>
      </c>
      <c r="F864" s="34">
        <f t="shared" si="234"/>
        <v>3</v>
      </c>
      <c r="G864" s="47">
        <f t="shared" si="236"/>
        <v>-2.8650000000000002</v>
      </c>
      <c r="H864" s="34"/>
      <c r="I864" s="33"/>
      <c r="J864" s="33"/>
      <c r="K864" s="47" t="e">
        <f t="shared" si="237"/>
        <v>#DIV/0!</v>
      </c>
      <c r="L864" s="34">
        <f t="shared" si="238"/>
        <v>0</v>
      </c>
      <c r="M864" s="47" t="e">
        <f t="shared" si="239"/>
        <v>#DIV/0!</v>
      </c>
      <c r="N864" s="53"/>
      <c r="O864" s="53"/>
      <c r="P864" s="53"/>
      <c r="Q864" s="52"/>
      <c r="R864" s="21"/>
    </row>
    <row r="865" spans="2:18" x14ac:dyDescent="0.2">
      <c r="B865" s="34">
        <v>30</v>
      </c>
      <c r="C865" s="47">
        <v>-1.012</v>
      </c>
      <c r="D865" s="47"/>
      <c r="E865" s="47">
        <f t="shared" si="235"/>
        <v>-1.004</v>
      </c>
      <c r="F865" s="34">
        <f t="shared" si="234"/>
        <v>4</v>
      </c>
      <c r="G865" s="47">
        <f t="shared" si="236"/>
        <v>-4.016</v>
      </c>
      <c r="H865" s="34"/>
      <c r="I865" s="34"/>
      <c r="J865" s="34"/>
      <c r="K865" s="47" t="e">
        <f t="shared" si="237"/>
        <v>#DIV/0!</v>
      </c>
      <c r="L865" s="34">
        <f t="shared" si="238"/>
        <v>0</v>
      </c>
      <c r="M865" s="47" t="e">
        <f t="shared" si="239"/>
        <v>#DIV/0!</v>
      </c>
      <c r="N865" s="53"/>
      <c r="O865" s="53"/>
      <c r="P865" s="53"/>
      <c r="Q865" s="52"/>
      <c r="R865" s="21"/>
    </row>
    <row r="866" spans="2:18" x14ac:dyDescent="0.2">
      <c r="B866" s="34">
        <v>33</v>
      </c>
      <c r="C866" s="47">
        <v>-0.99299999999999999</v>
      </c>
      <c r="D866" s="47"/>
      <c r="E866" s="47">
        <f t="shared" si="235"/>
        <v>-1.0024999999999999</v>
      </c>
      <c r="F866" s="34">
        <f t="shared" si="234"/>
        <v>3</v>
      </c>
      <c r="G866" s="47">
        <f t="shared" si="236"/>
        <v>-3.0074999999999998</v>
      </c>
      <c r="H866" s="34"/>
      <c r="I866" s="33"/>
      <c r="J866" s="33"/>
      <c r="K866" s="47" t="e">
        <f t="shared" si="237"/>
        <v>#DIV/0!</v>
      </c>
      <c r="L866" s="34">
        <f t="shared" si="238"/>
        <v>0</v>
      </c>
      <c r="M866" s="47" t="e">
        <f t="shared" si="239"/>
        <v>#DIV/0!</v>
      </c>
      <c r="N866" s="50"/>
      <c r="O866" s="50"/>
      <c r="P866" s="50"/>
      <c r="Q866" s="51"/>
      <c r="R866" s="21"/>
    </row>
    <row r="867" spans="2:18" x14ac:dyDescent="0.2">
      <c r="B867" s="34">
        <v>36</v>
      </c>
      <c r="C867" s="47">
        <v>-0.90300000000000002</v>
      </c>
      <c r="D867" s="47"/>
      <c r="E867" s="47">
        <f t="shared" si="235"/>
        <v>-0.94799999999999995</v>
      </c>
      <c r="F867" s="34">
        <f t="shared" si="234"/>
        <v>3</v>
      </c>
      <c r="G867" s="47">
        <f t="shared" si="236"/>
        <v>-2.8439999999999999</v>
      </c>
      <c r="H867" s="54"/>
      <c r="I867" s="33"/>
      <c r="J867" s="33"/>
      <c r="K867" s="47" t="e">
        <f t="shared" si="237"/>
        <v>#DIV/0!</v>
      </c>
      <c r="L867" s="34">
        <f t="shared" si="238"/>
        <v>0</v>
      </c>
      <c r="M867" s="47" t="e">
        <f t="shared" si="239"/>
        <v>#DIV/0!</v>
      </c>
      <c r="N867" s="50"/>
      <c r="O867" s="50"/>
      <c r="P867" s="50"/>
      <c r="Q867" s="51"/>
      <c r="R867" s="21"/>
    </row>
    <row r="868" spans="2:18" x14ac:dyDescent="0.2">
      <c r="B868" s="34">
        <v>39</v>
      </c>
      <c r="C868" s="47">
        <v>-0.81399999999999995</v>
      </c>
      <c r="D868" s="47"/>
      <c r="E868" s="47">
        <f t="shared" si="235"/>
        <v>-0.85850000000000004</v>
      </c>
      <c r="F868" s="34">
        <f t="shared" si="234"/>
        <v>3</v>
      </c>
      <c r="G868" s="47">
        <f t="shared" si="236"/>
        <v>-2.5754999999999999</v>
      </c>
      <c r="H868" s="54"/>
      <c r="I868" s="34"/>
      <c r="J868" s="34"/>
      <c r="K868" s="47" t="e">
        <f t="shared" si="237"/>
        <v>#DIV/0!</v>
      </c>
      <c r="L868" s="34">
        <f t="shared" si="238"/>
        <v>0</v>
      </c>
      <c r="M868" s="47" t="e">
        <f t="shared" si="239"/>
        <v>#DIV/0!</v>
      </c>
      <c r="N868" s="50"/>
      <c r="O868" s="50"/>
      <c r="P868" s="50"/>
      <c r="Q868" s="51"/>
      <c r="R868" s="21"/>
    </row>
    <row r="869" spans="2:18" x14ac:dyDescent="0.2">
      <c r="B869" s="48">
        <v>42</v>
      </c>
      <c r="C869" s="55">
        <v>-0.61099999999999999</v>
      </c>
      <c r="D869" s="55"/>
      <c r="E869" s="47">
        <f t="shared" si="235"/>
        <v>-0.71249999999999991</v>
      </c>
      <c r="F869" s="34">
        <f t="shared" si="234"/>
        <v>3</v>
      </c>
      <c r="G869" s="47">
        <f t="shared" si="236"/>
        <v>-2.1374999999999997</v>
      </c>
      <c r="H869" s="54"/>
      <c r="I869" s="34"/>
      <c r="J869" s="34"/>
      <c r="K869" s="47" t="e">
        <f t="shared" si="237"/>
        <v>#DIV/0!</v>
      </c>
      <c r="L869" s="34">
        <f t="shared" si="238"/>
        <v>0</v>
      </c>
      <c r="M869" s="47" t="e">
        <f t="shared" si="239"/>
        <v>#DIV/0!</v>
      </c>
      <c r="N869" s="50"/>
      <c r="O869" s="50"/>
      <c r="P869" s="50"/>
      <c r="Q869" s="51"/>
      <c r="R869" s="21"/>
    </row>
    <row r="870" spans="2:18" x14ac:dyDescent="0.2">
      <c r="B870" s="48">
        <v>44</v>
      </c>
      <c r="C870" s="55">
        <v>0.19700000000000001</v>
      </c>
      <c r="D870" s="55"/>
      <c r="E870" s="47">
        <f t="shared" si="235"/>
        <v>-0.20699999999999999</v>
      </c>
      <c r="F870" s="34">
        <f t="shared" si="234"/>
        <v>2</v>
      </c>
      <c r="G870" s="47">
        <f t="shared" si="236"/>
        <v>-0.41399999999999998</v>
      </c>
      <c r="H870" s="54"/>
      <c r="I870" s="34"/>
      <c r="J870" s="56"/>
      <c r="K870" s="47" t="e">
        <f t="shared" si="237"/>
        <v>#DIV/0!</v>
      </c>
      <c r="L870" s="34">
        <f t="shared" si="238"/>
        <v>0</v>
      </c>
      <c r="M870" s="47" t="e">
        <f t="shared" si="239"/>
        <v>#DIV/0!</v>
      </c>
      <c r="N870" s="51"/>
      <c r="O870" s="53"/>
      <c r="P870" s="53"/>
      <c r="Q870" s="51"/>
    </row>
    <row r="871" spans="2:18" x14ac:dyDescent="0.2">
      <c r="B871" s="48">
        <v>46</v>
      </c>
      <c r="C871" s="55">
        <v>1.2410000000000001</v>
      </c>
      <c r="D871" s="55"/>
      <c r="E871" s="47">
        <f t="shared" si="235"/>
        <v>0.71900000000000008</v>
      </c>
      <c r="F871" s="34">
        <f t="shared" si="234"/>
        <v>2</v>
      </c>
      <c r="G871" s="47">
        <f t="shared" si="236"/>
        <v>1.4380000000000002</v>
      </c>
      <c r="H871" s="54"/>
      <c r="I871" s="48"/>
      <c r="J871" s="48"/>
      <c r="K871" s="47" t="e">
        <f t="shared" si="237"/>
        <v>#DIV/0!</v>
      </c>
      <c r="L871" s="34">
        <f t="shared" si="238"/>
        <v>0</v>
      </c>
      <c r="M871" s="47" t="e">
        <f t="shared" si="239"/>
        <v>#DIV/0!</v>
      </c>
      <c r="N871" s="51"/>
      <c r="O871" s="57"/>
      <c r="P871" s="57"/>
      <c r="Q871" s="51"/>
    </row>
    <row r="872" spans="2:18" x14ac:dyDescent="0.2">
      <c r="B872" s="48">
        <v>48</v>
      </c>
      <c r="C872" s="55">
        <v>2.8159999999999998</v>
      </c>
      <c r="D872" s="55"/>
      <c r="E872" s="47">
        <f t="shared" si="235"/>
        <v>2.0285000000000002</v>
      </c>
      <c r="F872" s="34">
        <f t="shared" si="234"/>
        <v>2</v>
      </c>
      <c r="G872" s="47">
        <f t="shared" si="236"/>
        <v>4.0570000000000004</v>
      </c>
      <c r="H872" s="51"/>
      <c r="I872" s="48"/>
      <c r="J872" s="48"/>
      <c r="K872" s="47" t="e">
        <f t="shared" si="237"/>
        <v>#DIV/0!</v>
      </c>
      <c r="L872" s="34">
        <f t="shared" si="238"/>
        <v>0</v>
      </c>
      <c r="M872" s="47" t="e">
        <f t="shared" si="239"/>
        <v>#DIV/0!</v>
      </c>
      <c r="N872" s="51"/>
      <c r="O872" s="57"/>
      <c r="P872" s="57"/>
      <c r="Q872" s="51"/>
    </row>
    <row r="873" spans="2:18" x14ac:dyDescent="0.2">
      <c r="B873" s="48">
        <v>50</v>
      </c>
      <c r="C873" s="55">
        <v>4.1859999999999999</v>
      </c>
      <c r="D873" s="55"/>
      <c r="E873" s="47">
        <f t="shared" si="235"/>
        <v>3.5009999999999999</v>
      </c>
      <c r="F873" s="34">
        <f t="shared" si="234"/>
        <v>2</v>
      </c>
      <c r="G873" s="47">
        <f t="shared" si="236"/>
        <v>7.0019999999999998</v>
      </c>
      <c r="H873" s="51"/>
      <c r="I873" s="48"/>
      <c r="J873" s="48"/>
      <c r="K873" s="47" t="e">
        <f t="shared" si="237"/>
        <v>#DIV/0!</v>
      </c>
      <c r="L873" s="34">
        <f t="shared" si="238"/>
        <v>0</v>
      </c>
      <c r="M873" s="47" t="e">
        <f t="shared" si="239"/>
        <v>#DIV/0!</v>
      </c>
      <c r="N873" s="57"/>
      <c r="O873" s="57"/>
      <c r="P873" s="57"/>
      <c r="Q873" s="51"/>
    </row>
    <row r="874" spans="2:18" x14ac:dyDescent="0.2">
      <c r="B874" s="48">
        <v>55</v>
      </c>
      <c r="C874" s="55">
        <v>4.2060000000000004</v>
      </c>
      <c r="D874" s="55"/>
      <c r="E874" s="47">
        <f t="shared" si="235"/>
        <v>4.1959999999999997</v>
      </c>
      <c r="F874" s="34">
        <f t="shared" si="234"/>
        <v>5</v>
      </c>
      <c r="G874" s="47">
        <f t="shared" si="236"/>
        <v>20.979999999999997</v>
      </c>
      <c r="H874" s="51"/>
      <c r="I874" s="48"/>
      <c r="J874" s="48"/>
      <c r="K874" s="47" t="e">
        <f t="shared" si="237"/>
        <v>#DIV/0!</v>
      </c>
      <c r="L874" s="34">
        <f t="shared" si="238"/>
        <v>0</v>
      </c>
      <c r="M874" s="47" t="e">
        <f t="shared" si="239"/>
        <v>#DIV/0!</v>
      </c>
      <c r="N874" s="57"/>
      <c r="O874" s="57"/>
      <c r="P874" s="57"/>
      <c r="Q874" s="51"/>
    </row>
    <row r="875" spans="2:18" x14ac:dyDescent="0.2">
      <c r="B875" s="48">
        <v>60</v>
      </c>
      <c r="C875" s="55">
        <v>4.1669999999999998</v>
      </c>
      <c r="D875" s="55"/>
      <c r="E875" s="47">
        <f t="shared" si="235"/>
        <v>4.1865000000000006</v>
      </c>
      <c r="F875" s="34">
        <f t="shared" si="234"/>
        <v>5</v>
      </c>
      <c r="G875" s="47">
        <f t="shared" si="236"/>
        <v>20.932500000000005</v>
      </c>
      <c r="H875" s="51"/>
      <c r="I875" s="48"/>
      <c r="J875" s="48"/>
      <c r="K875" s="47" t="e">
        <f t="shared" si="237"/>
        <v>#DIV/0!</v>
      </c>
      <c r="L875" s="34">
        <f t="shared" si="238"/>
        <v>0</v>
      </c>
      <c r="M875" s="47" t="e">
        <f t="shared" si="239"/>
        <v>#DIV/0!</v>
      </c>
      <c r="N875" s="57"/>
      <c r="O875" s="57"/>
      <c r="P875" s="57"/>
      <c r="Q875" s="51"/>
    </row>
    <row r="876" spans="2:18" x14ac:dyDescent="0.2">
      <c r="B876" s="48">
        <v>63</v>
      </c>
      <c r="C876" s="55">
        <v>2.597</v>
      </c>
      <c r="D876" s="55"/>
      <c r="E876" s="47">
        <f t="shared" si="235"/>
        <v>3.3819999999999997</v>
      </c>
      <c r="F876" s="34">
        <f t="shared" si="234"/>
        <v>3</v>
      </c>
      <c r="G876" s="47">
        <f t="shared" si="236"/>
        <v>10.145999999999999</v>
      </c>
      <c r="H876" s="47"/>
      <c r="I876" s="48"/>
      <c r="J876" s="48"/>
      <c r="K876" s="47"/>
      <c r="L876" s="34"/>
      <c r="M876" s="47"/>
      <c r="N876" s="57"/>
      <c r="O876" s="57"/>
      <c r="P876" s="57"/>
      <c r="Q876" s="51"/>
    </row>
    <row r="877" spans="2:18" x14ac:dyDescent="0.2">
      <c r="B877" s="48">
        <v>67</v>
      </c>
      <c r="C877" s="55">
        <v>0.496</v>
      </c>
      <c r="D877" s="55"/>
      <c r="E877" s="47">
        <f t="shared" si="235"/>
        <v>1.5465</v>
      </c>
      <c r="F877" s="34">
        <f t="shared" si="234"/>
        <v>4</v>
      </c>
      <c r="G877" s="47">
        <f t="shared" si="236"/>
        <v>6.1859999999999999</v>
      </c>
      <c r="H877" s="47"/>
      <c r="I877" s="48"/>
      <c r="J877" s="48"/>
      <c r="K877" s="47"/>
      <c r="L877" s="34"/>
      <c r="M877" s="47"/>
      <c r="N877" s="53"/>
      <c r="O877" s="57"/>
      <c r="P877" s="57"/>
      <c r="Q877" s="51"/>
    </row>
    <row r="878" spans="2:18" x14ac:dyDescent="0.2">
      <c r="B878" s="48">
        <v>72</v>
      </c>
      <c r="C878" s="55">
        <v>0.44700000000000001</v>
      </c>
      <c r="D878" s="55"/>
      <c r="E878" s="47">
        <f t="shared" si="235"/>
        <v>0.47150000000000003</v>
      </c>
      <c r="F878" s="34">
        <f t="shared" si="234"/>
        <v>5</v>
      </c>
      <c r="G878" s="47">
        <f t="shared" si="236"/>
        <v>2.3574999999999999</v>
      </c>
      <c r="H878" s="47"/>
      <c r="I878" s="48"/>
      <c r="J878" s="48"/>
      <c r="K878" s="47"/>
      <c r="L878" s="34"/>
      <c r="M878" s="47"/>
      <c r="N878" s="50"/>
      <c r="O878" s="50"/>
      <c r="P878" s="50"/>
      <c r="Q878" s="51"/>
      <c r="R878" s="21"/>
    </row>
    <row r="879" spans="2:18" x14ac:dyDescent="0.2">
      <c r="B879" s="48"/>
      <c r="C879" s="55"/>
      <c r="D879" s="55"/>
      <c r="E879" s="47"/>
      <c r="F879" s="34">
        <f>SUM(F855:F878)</f>
        <v>72</v>
      </c>
      <c r="G879" s="47">
        <f>SUM(G855:G878)</f>
        <v>82.132999999999996</v>
      </c>
      <c r="H879" s="47"/>
      <c r="I879" s="47"/>
      <c r="J879" s="48"/>
      <c r="K879" s="47"/>
      <c r="L879" s="34"/>
      <c r="M879" s="47"/>
      <c r="N879" s="50"/>
      <c r="O879" s="50"/>
      <c r="P879" s="50"/>
      <c r="Q879" s="51"/>
      <c r="R879" s="21"/>
    </row>
    <row r="880" spans="2:18" ht="15" x14ac:dyDescent="0.2">
      <c r="B880" s="48"/>
      <c r="C880" s="55"/>
      <c r="D880" s="55"/>
      <c r="E880" s="47"/>
      <c r="F880" s="34"/>
      <c r="G880" s="47"/>
      <c r="H880" s="47"/>
      <c r="I880" s="47"/>
      <c r="J880" s="58"/>
      <c r="K880" s="47"/>
      <c r="L880" s="34">
        <f>SUM(L858:L879)</f>
        <v>0</v>
      </c>
      <c r="M880" s="47" t="e">
        <f>SUM(M858:M879)</f>
        <v>#DIV/0!</v>
      </c>
      <c r="N880" s="50"/>
      <c r="O880" s="50"/>
      <c r="P880" s="50"/>
      <c r="Q880" s="51"/>
      <c r="R880" s="21"/>
    </row>
    <row r="881" spans="2:18" x14ac:dyDescent="0.2">
      <c r="B881" s="48"/>
      <c r="C881" s="55"/>
      <c r="D881" s="55"/>
      <c r="E881" s="47"/>
      <c r="F881" s="34"/>
      <c r="G881" s="47"/>
      <c r="H881" s="34" t="s">
        <v>10</v>
      </c>
      <c r="I881" s="34"/>
      <c r="J881" s="34">
        <f>G879</f>
        <v>82.132999999999996</v>
      </c>
      <c r="K881" s="47" t="s">
        <v>11</v>
      </c>
      <c r="L881" s="34" t="e">
        <f>M880</f>
        <v>#DIV/0!</v>
      </c>
      <c r="M881" s="47" t="e">
        <f>J881-L881</f>
        <v>#DIV/0!</v>
      </c>
      <c r="N881" s="50"/>
      <c r="O881" s="50"/>
      <c r="P881" s="50"/>
      <c r="Q881" s="51"/>
      <c r="R881" s="21"/>
    </row>
    <row r="882" spans="2:18" x14ac:dyDescent="0.2">
      <c r="B882" s="52"/>
      <c r="C882" s="59"/>
      <c r="D882" s="59"/>
      <c r="E882" s="51"/>
      <c r="F882" s="51"/>
      <c r="G882" s="51"/>
      <c r="H882" s="51"/>
      <c r="I882" s="51"/>
      <c r="J882" s="60"/>
      <c r="K882" s="51"/>
      <c r="L882" s="51"/>
      <c r="M882" s="51"/>
      <c r="N882" s="51"/>
      <c r="O882" s="51"/>
      <c r="P882" s="51"/>
      <c r="Q882" s="51"/>
    </row>
    <row r="883" spans="2:18" ht="15" x14ac:dyDescent="0.2">
      <c r="B883" s="58"/>
      <c r="C883" s="61"/>
      <c r="D883" s="61"/>
      <c r="E883" s="58"/>
      <c r="F883" s="54" t="s">
        <v>7</v>
      </c>
      <c r="G883" s="54"/>
      <c r="H883" s="160">
        <v>3.8</v>
      </c>
      <c r="I883" s="160"/>
      <c r="J883" s="58"/>
      <c r="K883" s="58"/>
      <c r="L883" s="58"/>
      <c r="M883" s="58"/>
      <c r="N883" s="57"/>
      <c r="O883" s="57"/>
      <c r="P883" s="57"/>
      <c r="Q883" s="51"/>
    </row>
    <row r="884" spans="2:18" x14ac:dyDescent="0.2">
      <c r="B884" s="161" t="s">
        <v>8</v>
      </c>
      <c r="C884" s="161"/>
      <c r="D884" s="161"/>
      <c r="E884" s="161"/>
      <c r="F884" s="161"/>
      <c r="G884" s="161"/>
      <c r="H884" s="51" t="s">
        <v>5</v>
      </c>
      <c r="I884" s="161" t="s">
        <v>9</v>
      </c>
      <c r="J884" s="161"/>
      <c r="K884" s="161"/>
      <c r="L884" s="161"/>
      <c r="M884" s="161"/>
      <c r="N884" s="62"/>
      <c r="O884" s="62"/>
      <c r="P884" s="50">
        <f>I899-I897</f>
        <v>0</v>
      </c>
      <c r="Q884" s="51"/>
    </row>
    <row r="885" spans="2:18" x14ac:dyDescent="0.2">
      <c r="B885" s="34">
        <v>0</v>
      </c>
      <c r="C885" s="47">
        <v>3.5379999999999998</v>
      </c>
      <c r="D885" s="47"/>
      <c r="E885" s="34"/>
      <c r="F885" s="34"/>
      <c r="G885" s="34"/>
      <c r="H885" s="34"/>
      <c r="I885" s="48"/>
      <c r="J885" s="49"/>
      <c r="K885" s="47"/>
      <c r="L885" s="34"/>
      <c r="M885" s="47"/>
      <c r="N885" s="50"/>
      <c r="O885" s="50"/>
      <c r="P885" s="50"/>
      <c r="Q885" s="51"/>
      <c r="R885" s="21"/>
    </row>
    <row r="886" spans="2:18" x14ac:dyDescent="0.2">
      <c r="B886" s="34">
        <v>2</v>
      </c>
      <c r="C886" s="47">
        <v>3.5270000000000001</v>
      </c>
      <c r="D886" s="47"/>
      <c r="E886" s="47">
        <f>(C885+C886)/2</f>
        <v>3.5324999999999998</v>
      </c>
      <c r="F886" s="34">
        <f t="shared" ref="F886:F906" si="240">B886-B885</f>
        <v>2</v>
      </c>
      <c r="G886" s="47">
        <f>E886*F886</f>
        <v>7.0649999999999995</v>
      </c>
      <c r="H886" s="34"/>
      <c r="I886" s="33"/>
      <c r="J886" s="33"/>
      <c r="K886" s="47"/>
      <c r="L886" s="34"/>
      <c r="M886" s="47"/>
      <c r="N886" s="50"/>
      <c r="O886" s="50"/>
      <c r="P886" s="50"/>
      <c r="Q886" s="52"/>
      <c r="R886" s="21"/>
    </row>
    <row r="887" spans="2:18" x14ac:dyDescent="0.2">
      <c r="B887" s="34">
        <v>4</v>
      </c>
      <c r="C887" s="47">
        <v>2.5249999999999999</v>
      </c>
      <c r="D887" s="47"/>
      <c r="E887" s="47">
        <f t="shared" ref="E887:E906" si="241">(C886+C887)/2</f>
        <v>3.0259999999999998</v>
      </c>
      <c r="F887" s="34">
        <f t="shared" si="240"/>
        <v>2</v>
      </c>
      <c r="G887" s="47">
        <f t="shared" ref="G887:G906" si="242">E887*F887</f>
        <v>6.0519999999999996</v>
      </c>
      <c r="H887" s="34"/>
      <c r="I887" s="33"/>
      <c r="J887" s="33"/>
      <c r="K887" s="47"/>
      <c r="L887" s="34"/>
      <c r="M887" s="47"/>
      <c r="N887" s="50"/>
      <c r="O887" s="50"/>
      <c r="P887" s="50"/>
      <c r="Q887" s="52"/>
      <c r="R887" s="21"/>
    </row>
    <row r="888" spans="2:18" x14ac:dyDescent="0.2">
      <c r="B888" s="34">
        <v>6</v>
      </c>
      <c r="C888" s="47">
        <v>1.4239999999999999</v>
      </c>
      <c r="D888" s="47"/>
      <c r="E888" s="47">
        <f t="shared" si="241"/>
        <v>1.9744999999999999</v>
      </c>
      <c r="F888" s="34">
        <f t="shared" si="240"/>
        <v>2</v>
      </c>
      <c r="G888" s="47">
        <f t="shared" si="242"/>
        <v>3.9489999999999998</v>
      </c>
      <c r="H888" s="34"/>
      <c r="I888" s="33"/>
      <c r="J888" s="33"/>
      <c r="K888" s="47"/>
      <c r="L888" s="34"/>
      <c r="M888" s="47"/>
      <c r="N888" s="50"/>
      <c r="O888" s="50"/>
      <c r="P888" s="50"/>
      <c r="Q888" s="52"/>
      <c r="R888" s="21"/>
    </row>
    <row r="889" spans="2:18" x14ac:dyDescent="0.2">
      <c r="B889" s="34">
        <v>9</v>
      </c>
      <c r="C889" s="47">
        <v>0.52</v>
      </c>
      <c r="D889" s="47"/>
      <c r="E889" s="47">
        <f t="shared" si="241"/>
        <v>0.97199999999999998</v>
      </c>
      <c r="F889" s="34">
        <f t="shared" si="240"/>
        <v>3</v>
      </c>
      <c r="G889" s="47">
        <f t="shared" si="242"/>
        <v>2.9159999999999999</v>
      </c>
      <c r="H889" s="34"/>
      <c r="I889" s="33"/>
      <c r="J889" s="33"/>
      <c r="K889" s="47"/>
      <c r="L889" s="34"/>
      <c r="M889" s="47"/>
      <c r="N889" s="50"/>
      <c r="O889" s="50"/>
      <c r="P889" s="50"/>
      <c r="Q889" s="52"/>
      <c r="R889" s="21"/>
    </row>
    <row r="890" spans="2:18" x14ac:dyDescent="0.2">
      <c r="B890" s="34">
        <v>12</v>
      </c>
      <c r="C890" s="47">
        <v>-0.47799999999999998</v>
      </c>
      <c r="D890" s="47"/>
      <c r="E890" s="47">
        <f t="shared" si="241"/>
        <v>2.1000000000000019E-2</v>
      </c>
      <c r="F890" s="34">
        <f t="shared" si="240"/>
        <v>3</v>
      </c>
      <c r="G890" s="47">
        <f t="shared" si="242"/>
        <v>6.3000000000000056E-2</v>
      </c>
      <c r="H890" s="34"/>
      <c r="I890" s="33"/>
      <c r="J890" s="33"/>
      <c r="K890" s="47"/>
      <c r="L890" s="34"/>
      <c r="M890" s="47"/>
      <c r="N890" s="50"/>
      <c r="O890" s="50"/>
      <c r="P890" s="50"/>
      <c r="Q890" s="52"/>
      <c r="R890" s="21"/>
    </row>
    <row r="891" spans="2:18" x14ac:dyDescent="0.2">
      <c r="B891" s="34">
        <v>15</v>
      </c>
      <c r="C891" s="47">
        <v>-0.57099999999999995</v>
      </c>
      <c r="D891" s="47"/>
      <c r="E891" s="47">
        <f t="shared" si="241"/>
        <v>-0.52449999999999997</v>
      </c>
      <c r="F891" s="34">
        <f t="shared" si="240"/>
        <v>3</v>
      </c>
      <c r="G891" s="47">
        <f t="shared" si="242"/>
        <v>-1.5734999999999999</v>
      </c>
      <c r="H891" s="51"/>
      <c r="I891" s="33"/>
      <c r="J891" s="33"/>
      <c r="K891" s="47"/>
      <c r="L891" s="34"/>
      <c r="M891" s="47"/>
      <c r="N891" s="50"/>
      <c r="O891" s="50"/>
      <c r="P891" s="50"/>
      <c r="Q891" s="52"/>
      <c r="R891" s="21"/>
    </row>
    <row r="892" spans="2:18" x14ac:dyDescent="0.2">
      <c r="B892" s="34">
        <v>18</v>
      </c>
      <c r="C892" s="47">
        <v>-1.0760000000000001</v>
      </c>
      <c r="D892" s="47"/>
      <c r="E892" s="47">
        <f t="shared" si="241"/>
        <v>-0.82350000000000001</v>
      </c>
      <c r="F892" s="34">
        <f t="shared" si="240"/>
        <v>3</v>
      </c>
      <c r="G892" s="47">
        <f t="shared" si="242"/>
        <v>-2.4704999999999999</v>
      </c>
      <c r="H892" s="51"/>
      <c r="I892" s="33"/>
      <c r="J892" s="33"/>
      <c r="K892" s="47"/>
      <c r="L892" s="34"/>
      <c r="M892" s="47"/>
      <c r="N892" s="50"/>
      <c r="O892" s="50"/>
      <c r="P892" s="50"/>
      <c r="Q892" s="52"/>
      <c r="R892" s="21"/>
    </row>
    <row r="893" spans="2:18" x14ac:dyDescent="0.2">
      <c r="B893" s="34">
        <v>20</v>
      </c>
      <c r="C893" s="47">
        <v>-1.165</v>
      </c>
      <c r="D893" s="47"/>
      <c r="E893" s="47">
        <f t="shared" si="241"/>
        <v>-1.1205000000000001</v>
      </c>
      <c r="F893" s="34">
        <f t="shared" si="240"/>
        <v>2</v>
      </c>
      <c r="G893" s="47">
        <f t="shared" si="242"/>
        <v>-2.2410000000000001</v>
      </c>
      <c r="H893" s="51"/>
      <c r="I893" s="33"/>
      <c r="J893" s="33"/>
      <c r="K893" s="47"/>
      <c r="L893" s="34"/>
      <c r="M893" s="47"/>
      <c r="N893" s="53"/>
      <c r="O893" s="53"/>
      <c r="P893" s="53"/>
      <c r="Q893" s="52"/>
      <c r="R893" s="21"/>
    </row>
    <row r="894" spans="2:18" x14ac:dyDescent="0.2">
      <c r="B894" s="34">
        <v>22</v>
      </c>
      <c r="C894" s="47">
        <v>-1.1719999999999999</v>
      </c>
      <c r="D894" s="47"/>
      <c r="E894" s="47">
        <f t="shared" si="241"/>
        <v>-1.1684999999999999</v>
      </c>
      <c r="F894" s="34">
        <f t="shared" si="240"/>
        <v>2</v>
      </c>
      <c r="G894" s="47">
        <f t="shared" si="242"/>
        <v>-2.3369999999999997</v>
      </c>
      <c r="H894" s="34"/>
      <c r="I894" s="33"/>
      <c r="J894" s="33"/>
      <c r="K894" s="47"/>
      <c r="L894" s="34"/>
      <c r="M894" s="47"/>
      <c r="N894" s="50"/>
      <c r="O894" s="50"/>
      <c r="P894" s="50"/>
      <c r="Q894" s="52"/>
      <c r="R894" s="21"/>
    </row>
    <row r="895" spans="2:18" x14ac:dyDescent="0.2">
      <c r="B895" s="34">
        <v>25</v>
      </c>
      <c r="C895" s="47">
        <v>-1.0760000000000001</v>
      </c>
      <c r="D895" s="47"/>
      <c r="E895" s="47">
        <f t="shared" si="241"/>
        <v>-1.1240000000000001</v>
      </c>
      <c r="F895" s="34">
        <f t="shared" si="240"/>
        <v>3</v>
      </c>
      <c r="G895" s="47">
        <f t="shared" si="242"/>
        <v>-3.3720000000000003</v>
      </c>
      <c r="H895" s="34"/>
      <c r="I895" s="33"/>
      <c r="J895" s="33"/>
      <c r="K895" s="47"/>
      <c r="L895" s="34"/>
      <c r="M895" s="47"/>
      <c r="N895" s="53"/>
      <c r="O895" s="53"/>
      <c r="P895" s="53"/>
      <c r="Q895" s="52"/>
      <c r="R895" s="21"/>
    </row>
    <row r="896" spans="2:18" x14ac:dyDescent="0.2">
      <c r="B896" s="34">
        <v>28</v>
      </c>
      <c r="C896" s="47">
        <v>-0.96299999999999997</v>
      </c>
      <c r="D896" s="47"/>
      <c r="E896" s="47">
        <f t="shared" si="241"/>
        <v>-1.0195000000000001</v>
      </c>
      <c r="F896" s="34">
        <f t="shared" si="240"/>
        <v>3</v>
      </c>
      <c r="G896" s="47">
        <f t="shared" si="242"/>
        <v>-3.0585000000000004</v>
      </c>
      <c r="H896" s="34"/>
      <c r="I896" s="34"/>
      <c r="J896" s="34"/>
      <c r="K896" s="47" t="e">
        <f t="shared" ref="K896:K904" si="243">AVERAGE(J895,J896)</f>
        <v>#DIV/0!</v>
      </c>
      <c r="L896" s="34">
        <f t="shared" ref="L896:L904" si="244">I896-I895</f>
        <v>0</v>
      </c>
      <c r="M896" s="47" t="e">
        <f t="shared" ref="M896:M904" si="245">L896*K896</f>
        <v>#DIV/0!</v>
      </c>
      <c r="N896" s="53"/>
      <c r="O896" s="53"/>
      <c r="P896" s="53"/>
      <c r="Q896" s="52"/>
      <c r="R896" s="21"/>
    </row>
    <row r="897" spans="2:18" x14ac:dyDescent="0.2">
      <c r="B897" s="34">
        <v>31</v>
      </c>
      <c r="C897" s="47">
        <v>-0.55800000000000005</v>
      </c>
      <c r="D897" s="47"/>
      <c r="E897" s="47">
        <f t="shared" si="241"/>
        <v>-0.76049999999999995</v>
      </c>
      <c r="F897" s="34">
        <f t="shared" si="240"/>
        <v>3</v>
      </c>
      <c r="G897" s="47">
        <f t="shared" si="242"/>
        <v>-2.2814999999999999</v>
      </c>
      <c r="H897" s="34"/>
      <c r="I897" s="33"/>
      <c r="J897" s="33"/>
      <c r="K897" s="47" t="e">
        <f t="shared" si="243"/>
        <v>#DIV/0!</v>
      </c>
      <c r="L897" s="34">
        <f t="shared" si="244"/>
        <v>0</v>
      </c>
      <c r="M897" s="47" t="e">
        <f t="shared" si="245"/>
        <v>#DIV/0!</v>
      </c>
      <c r="N897" s="50"/>
      <c r="O897" s="50"/>
      <c r="P897" s="50"/>
      <c r="Q897" s="51"/>
      <c r="R897" s="21"/>
    </row>
    <row r="898" spans="2:18" x14ac:dyDescent="0.2">
      <c r="B898" s="34">
        <v>34</v>
      </c>
      <c r="C898" s="47">
        <v>0.32</v>
      </c>
      <c r="D898" s="47"/>
      <c r="E898" s="47">
        <f t="shared" si="241"/>
        <v>-0.11900000000000002</v>
      </c>
      <c r="F898" s="34">
        <f t="shared" si="240"/>
        <v>3</v>
      </c>
      <c r="G898" s="47">
        <f t="shared" si="242"/>
        <v>-0.3570000000000001</v>
      </c>
      <c r="H898" s="54"/>
      <c r="I898" s="33"/>
      <c r="J898" s="33"/>
      <c r="K898" s="47" t="e">
        <f t="shared" si="243"/>
        <v>#DIV/0!</v>
      </c>
      <c r="L898" s="34">
        <f t="shared" si="244"/>
        <v>0</v>
      </c>
      <c r="M898" s="47" t="e">
        <f t="shared" si="245"/>
        <v>#DIV/0!</v>
      </c>
      <c r="N898" s="50"/>
      <c r="O898" s="50"/>
      <c r="P898" s="50"/>
      <c r="Q898" s="51"/>
      <c r="R898" s="21"/>
    </row>
    <row r="899" spans="2:18" x14ac:dyDescent="0.2">
      <c r="B899" s="34">
        <v>36</v>
      </c>
      <c r="C899" s="47">
        <v>1.0269999999999999</v>
      </c>
      <c r="D899" s="47"/>
      <c r="E899" s="47">
        <f t="shared" si="241"/>
        <v>0.67349999999999999</v>
      </c>
      <c r="F899" s="34">
        <f t="shared" si="240"/>
        <v>2</v>
      </c>
      <c r="G899" s="47">
        <f t="shared" si="242"/>
        <v>1.347</v>
      </c>
      <c r="H899" s="54"/>
      <c r="I899" s="34"/>
      <c r="J899" s="34"/>
      <c r="K899" s="47" t="e">
        <f t="shared" si="243"/>
        <v>#DIV/0!</v>
      </c>
      <c r="L899" s="34">
        <f t="shared" si="244"/>
        <v>0</v>
      </c>
      <c r="M899" s="47" t="e">
        <f t="shared" si="245"/>
        <v>#DIV/0!</v>
      </c>
      <c r="N899" s="50"/>
      <c r="O899" s="50"/>
      <c r="P899" s="50"/>
      <c r="Q899" s="51"/>
      <c r="R899" s="21"/>
    </row>
    <row r="900" spans="2:18" x14ac:dyDescent="0.2">
      <c r="B900" s="48">
        <v>38</v>
      </c>
      <c r="C900" s="55">
        <v>2.3239999999999998</v>
      </c>
      <c r="D900" s="55"/>
      <c r="E900" s="47">
        <f t="shared" si="241"/>
        <v>1.6755</v>
      </c>
      <c r="F900" s="34">
        <f t="shared" si="240"/>
        <v>2</v>
      </c>
      <c r="G900" s="47">
        <f t="shared" si="242"/>
        <v>3.351</v>
      </c>
      <c r="H900" s="54"/>
      <c r="I900" s="34"/>
      <c r="J900" s="34"/>
      <c r="K900" s="47" t="e">
        <f t="shared" si="243"/>
        <v>#DIV/0!</v>
      </c>
      <c r="L900" s="34">
        <f t="shared" si="244"/>
        <v>0</v>
      </c>
      <c r="M900" s="47" t="e">
        <f t="shared" si="245"/>
        <v>#DIV/0!</v>
      </c>
      <c r="N900" s="50"/>
      <c r="O900" s="50"/>
      <c r="P900" s="50"/>
      <c r="Q900" s="51"/>
      <c r="R900" s="21"/>
    </row>
    <row r="901" spans="2:18" x14ac:dyDescent="0.2">
      <c r="B901" s="48">
        <v>40</v>
      </c>
      <c r="C901" s="55">
        <v>3.02</v>
      </c>
      <c r="D901" s="55"/>
      <c r="E901" s="47">
        <f t="shared" si="241"/>
        <v>2.6719999999999997</v>
      </c>
      <c r="F901" s="34">
        <f t="shared" si="240"/>
        <v>2</v>
      </c>
      <c r="G901" s="47">
        <f t="shared" si="242"/>
        <v>5.3439999999999994</v>
      </c>
      <c r="H901" s="54"/>
      <c r="I901" s="34"/>
      <c r="J901" s="56"/>
      <c r="K901" s="47" t="e">
        <f t="shared" si="243"/>
        <v>#DIV/0!</v>
      </c>
      <c r="L901" s="34">
        <f t="shared" si="244"/>
        <v>0</v>
      </c>
      <c r="M901" s="47" t="e">
        <f t="shared" si="245"/>
        <v>#DIV/0!</v>
      </c>
      <c r="N901" s="51"/>
      <c r="O901" s="53"/>
      <c r="P901" s="53"/>
      <c r="Q901" s="51"/>
    </row>
    <row r="902" spans="2:18" x14ac:dyDescent="0.2">
      <c r="B902" s="48">
        <v>42</v>
      </c>
      <c r="C902" s="55">
        <v>4.327</v>
      </c>
      <c r="D902" s="55"/>
      <c r="E902" s="47">
        <f t="shared" si="241"/>
        <v>3.6734999999999998</v>
      </c>
      <c r="F902" s="34">
        <f t="shared" si="240"/>
        <v>2</v>
      </c>
      <c r="G902" s="47">
        <f t="shared" si="242"/>
        <v>7.3469999999999995</v>
      </c>
      <c r="H902" s="54"/>
      <c r="I902" s="48"/>
      <c r="J902" s="48"/>
      <c r="K902" s="47" t="e">
        <f t="shared" si="243"/>
        <v>#DIV/0!</v>
      </c>
      <c r="L902" s="34">
        <f t="shared" si="244"/>
        <v>0</v>
      </c>
      <c r="M902" s="47" t="e">
        <f t="shared" si="245"/>
        <v>#DIV/0!</v>
      </c>
      <c r="N902" s="51"/>
      <c r="O902" s="57"/>
      <c r="P902" s="57"/>
      <c r="Q902" s="51"/>
    </row>
    <row r="903" spans="2:18" x14ac:dyDescent="0.2">
      <c r="B903" s="48">
        <v>47</v>
      </c>
      <c r="C903" s="55">
        <v>4.3390000000000004</v>
      </c>
      <c r="D903" s="55"/>
      <c r="E903" s="47">
        <f t="shared" si="241"/>
        <v>4.3330000000000002</v>
      </c>
      <c r="F903" s="34">
        <f t="shared" si="240"/>
        <v>5</v>
      </c>
      <c r="G903" s="47">
        <f t="shared" si="242"/>
        <v>21.664999999999999</v>
      </c>
      <c r="H903" s="51"/>
      <c r="I903" s="48"/>
      <c r="J903" s="48"/>
      <c r="K903" s="47" t="e">
        <f t="shared" si="243"/>
        <v>#DIV/0!</v>
      </c>
      <c r="L903" s="34">
        <f t="shared" si="244"/>
        <v>0</v>
      </c>
      <c r="M903" s="47" t="e">
        <f t="shared" si="245"/>
        <v>#DIV/0!</v>
      </c>
      <c r="N903" s="51"/>
      <c r="O903" s="57"/>
      <c r="P903" s="57"/>
      <c r="Q903" s="51"/>
    </row>
    <row r="904" spans="2:18" x14ac:dyDescent="0.2">
      <c r="B904" s="48">
        <v>52</v>
      </c>
      <c r="C904" s="55">
        <v>4.2679999999999998</v>
      </c>
      <c r="D904" s="55"/>
      <c r="E904" s="47">
        <f t="shared" si="241"/>
        <v>4.3034999999999997</v>
      </c>
      <c r="F904" s="34">
        <f t="shared" si="240"/>
        <v>5</v>
      </c>
      <c r="G904" s="47">
        <f t="shared" si="242"/>
        <v>21.517499999999998</v>
      </c>
      <c r="H904" s="51"/>
      <c r="I904" s="48"/>
      <c r="J904" s="48"/>
      <c r="K904" s="47" t="e">
        <f t="shared" si="243"/>
        <v>#DIV/0!</v>
      </c>
      <c r="L904" s="34">
        <f t="shared" si="244"/>
        <v>0</v>
      </c>
      <c r="M904" s="47" t="e">
        <f t="shared" si="245"/>
        <v>#DIV/0!</v>
      </c>
      <c r="N904" s="57"/>
      <c r="O904" s="57"/>
      <c r="P904" s="57"/>
      <c r="Q904" s="51"/>
    </row>
    <row r="905" spans="2:18" x14ac:dyDescent="0.2">
      <c r="B905" s="48">
        <v>55</v>
      </c>
      <c r="C905" s="55">
        <v>4.2279999999999998</v>
      </c>
      <c r="D905" s="55"/>
      <c r="E905" s="47">
        <f t="shared" si="241"/>
        <v>4.2479999999999993</v>
      </c>
      <c r="F905" s="34">
        <f t="shared" si="240"/>
        <v>3</v>
      </c>
      <c r="G905" s="47">
        <f t="shared" si="242"/>
        <v>12.743999999999998</v>
      </c>
      <c r="H905" s="51"/>
      <c r="I905" s="48"/>
      <c r="J905" s="48"/>
      <c r="K905" s="47"/>
      <c r="L905" s="34"/>
      <c r="M905" s="47"/>
      <c r="N905" s="57"/>
      <c r="O905" s="57"/>
      <c r="P905" s="57"/>
      <c r="Q905" s="51"/>
    </row>
    <row r="906" spans="2:18" x14ac:dyDescent="0.2">
      <c r="B906" s="48">
        <v>60</v>
      </c>
      <c r="C906" s="55">
        <v>4.2190000000000003</v>
      </c>
      <c r="D906" s="55"/>
      <c r="E906" s="47">
        <f t="shared" si="241"/>
        <v>4.2234999999999996</v>
      </c>
      <c r="F906" s="34">
        <f t="shared" si="240"/>
        <v>5</v>
      </c>
      <c r="G906" s="47">
        <f t="shared" si="242"/>
        <v>21.1175</v>
      </c>
      <c r="H906" s="51"/>
      <c r="I906" s="48"/>
      <c r="J906" s="48"/>
      <c r="K906" s="47"/>
      <c r="L906" s="34"/>
      <c r="M906" s="47"/>
      <c r="N906" s="57"/>
      <c r="O906" s="57"/>
      <c r="P906" s="57"/>
      <c r="Q906" s="51"/>
    </row>
    <row r="907" spans="2:18" x14ac:dyDescent="0.2">
      <c r="B907" s="48"/>
      <c r="C907" s="55"/>
      <c r="D907" s="55"/>
      <c r="E907" s="47"/>
      <c r="F907" s="34"/>
      <c r="G907" s="47"/>
      <c r="H907" s="47"/>
      <c r="I907" s="48"/>
      <c r="J907" s="48"/>
      <c r="K907" s="47"/>
      <c r="L907" s="34"/>
      <c r="M907" s="47"/>
      <c r="N907" s="57"/>
      <c r="O907" s="57"/>
      <c r="P907" s="57"/>
      <c r="Q907" s="51"/>
    </row>
    <row r="908" spans="2:18" x14ac:dyDescent="0.2">
      <c r="B908" s="48"/>
      <c r="C908" s="55"/>
      <c r="D908" s="55"/>
      <c r="E908" s="47"/>
      <c r="F908" s="34"/>
      <c r="G908" s="47"/>
      <c r="H908" s="47"/>
      <c r="I908" s="48"/>
      <c r="J908" s="48"/>
      <c r="K908" s="47"/>
      <c r="L908" s="34"/>
      <c r="M908" s="47"/>
      <c r="N908" s="53"/>
      <c r="O908" s="57"/>
      <c r="P908" s="57"/>
      <c r="Q908" s="51"/>
    </row>
    <row r="909" spans="2:18" x14ac:dyDescent="0.2">
      <c r="B909" s="48"/>
      <c r="C909" s="55"/>
      <c r="D909" s="55"/>
      <c r="E909" s="47"/>
      <c r="F909" s="34"/>
      <c r="G909" s="47"/>
      <c r="H909" s="47"/>
      <c r="I909" s="48"/>
      <c r="J909" s="48"/>
      <c r="K909" s="47"/>
      <c r="L909" s="34"/>
      <c r="M909" s="47"/>
      <c r="N909" s="50"/>
      <c r="O909" s="50"/>
      <c r="P909" s="50"/>
      <c r="Q909" s="51"/>
      <c r="R909" s="21"/>
    </row>
    <row r="910" spans="2:18" x14ac:dyDescent="0.2">
      <c r="B910" s="48"/>
      <c r="C910" s="55"/>
      <c r="D910" s="55"/>
      <c r="E910" s="47"/>
      <c r="F910" s="34">
        <f>SUM(F886:F909)</f>
        <v>60</v>
      </c>
      <c r="G910" s="47">
        <f>SUM(G886:G909)</f>
        <v>96.786999999999978</v>
      </c>
      <c r="H910" s="47"/>
      <c r="I910" s="47"/>
      <c r="J910" s="48"/>
      <c r="K910" s="47"/>
      <c r="L910" s="34"/>
      <c r="M910" s="47"/>
      <c r="N910" s="50"/>
      <c r="O910" s="50"/>
      <c r="P910" s="50"/>
      <c r="Q910" s="51"/>
      <c r="R910" s="21"/>
    </row>
    <row r="911" spans="2:18" ht="15" x14ac:dyDescent="0.2">
      <c r="B911" s="48"/>
      <c r="C911" s="55"/>
      <c r="D911" s="55"/>
      <c r="E911" s="47"/>
      <c r="F911" s="34"/>
      <c r="G911" s="47"/>
      <c r="H911" s="47"/>
      <c r="I911" s="47"/>
      <c r="J911" s="58"/>
      <c r="K911" s="47"/>
      <c r="L911" s="34">
        <f>SUM(L889:L910)</f>
        <v>0</v>
      </c>
      <c r="M911" s="47" t="e">
        <f>SUM(M889:M910)</f>
        <v>#DIV/0!</v>
      </c>
      <c r="N911" s="50"/>
      <c r="O911" s="50"/>
      <c r="P911" s="50"/>
      <c r="Q911" s="51"/>
      <c r="R911" s="21"/>
    </row>
    <row r="912" spans="2:18" x14ac:dyDescent="0.2">
      <c r="B912" s="48"/>
      <c r="C912" s="55"/>
      <c r="D912" s="55"/>
      <c r="E912" s="47"/>
      <c r="F912" s="34"/>
      <c r="G912" s="47"/>
      <c r="H912" s="34" t="s">
        <v>10</v>
      </c>
      <c r="I912" s="34"/>
      <c r="J912" s="34">
        <f>G910</f>
        <v>96.786999999999978</v>
      </c>
      <c r="K912" s="47" t="s">
        <v>11</v>
      </c>
      <c r="L912" s="34" t="e">
        <f>M911</f>
        <v>#DIV/0!</v>
      </c>
      <c r="M912" s="47" t="e">
        <f>J912-L912</f>
        <v>#DIV/0!</v>
      </c>
      <c r="N912" s="50"/>
      <c r="O912" s="50"/>
      <c r="P912" s="50"/>
      <c r="Q912" s="51"/>
      <c r="R912" s="21"/>
    </row>
    <row r="913" spans="2:18" x14ac:dyDescent="0.2">
      <c r="B913" s="52"/>
      <c r="C913" s="59"/>
      <c r="D913" s="59"/>
      <c r="E913" s="51"/>
      <c r="F913" s="51"/>
      <c r="G913" s="51"/>
      <c r="H913" s="51"/>
      <c r="I913" s="51"/>
      <c r="J913" s="60"/>
      <c r="K913" s="51"/>
      <c r="L913" s="51"/>
      <c r="M913" s="51"/>
      <c r="N913" s="51"/>
      <c r="O913" s="51"/>
      <c r="P913" s="51"/>
      <c r="Q913" s="51"/>
    </row>
    <row r="914" spans="2:18" ht="15" x14ac:dyDescent="0.2">
      <c r="B914" s="58"/>
      <c r="C914" s="61"/>
      <c r="D914" s="61"/>
      <c r="E914" s="58"/>
      <c r="F914" s="54" t="s">
        <v>7</v>
      </c>
      <c r="G914" s="54"/>
      <c r="H914" s="160">
        <v>4</v>
      </c>
      <c r="I914" s="160"/>
      <c r="J914" s="58"/>
      <c r="K914" s="58"/>
      <c r="L914" s="58"/>
      <c r="M914" s="58"/>
      <c r="N914" s="57"/>
      <c r="O914" s="57"/>
      <c r="P914" s="57"/>
      <c r="Q914" s="51"/>
    </row>
    <row r="915" spans="2:18" x14ac:dyDescent="0.2">
      <c r="B915" s="161" t="s">
        <v>8</v>
      </c>
      <c r="C915" s="161"/>
      <c r="D915" s="161"/>
      <c r="E915" s="161"/>
      <c r="F915" s="161"/>
      <c r="G915" s="161"/>
      <c r="H915" s="51" t="s">
        <v>5</v>
      </c>
      <c r="I915" s="161" t="s">
        <v>9</v>
      </c>
      <c r="J915" s="161"/>
      <c r="K915" s="161"/>
      <c r="L915" s="161"/>
      <c r="M915" s="161"/>
      <c r="N915" s="62"/>
      <c r="O915" s="62"/>
      <c r="P915" s="50">
        <f>I930-I928</f>
        <v>0</v>
      </c>
      <c r="Q915" s="51"/>
    </row>
    <row r="916" spans="2:18" x14ac:dyDescent="0.2">
      <c r="B916" s="34">
        <v>0</v>
      </c>
      <c r="C916" s="47">
        <v>2.4950000000000001</v>
      </c>
      <c r="D916" s="47"/>
      <c r="E916" s="34"/>
      <c r="F916" s="34"/>
      <c r="G916" s="34"/>
      <c r="H916" s="34"/>
      <c r="I916" s="48"/>
      <c r="J916" s="49"/>
      <c r="K916" s="47"/>
      <c r="L916" s="34"/>
      <c r="M916" s="47"/>
      <c r="N916" s="50"/>
      <c r="O916" s="50"/>
      <c r="P916" s="50"/>
      <c r="Q916" s="51"/>
      <c r="R916" s="21"/>
    </row>
    <row r="917" spans="2:18" x14ac:dyDescent="0.2">
      <c r="B917" s="34">
        <v>5</v>
      </c>
      <c r="C917" s="47">
        <v>2.5350000000000001</v>
      </c>
      <c r="D917" s="47"/>
      <c r="E917" s="47">
        <f>(C916+C917)/2</f>
        <v>2.5150000000000001</v>
      </c>
      <c r="F917" s="34">
        <f t="shared" ref="F917:F938" si="246">B917-B916</f>
        <v>5</v>
      </c>
      <c r="G917" s="47">
        <f>E917*F917</f>
        <v>12.575000000000001</v>
      </c>
      <c r="H917" s="34"/>
      <c r="I917" s="33"/>
      <c r="J917" s="33"/>
      <c r="K917" s="47"/>
      <c r="L917" s="34"/>
      <c r="M917" s="47"/>
      <c r="N917" s="50"/>
      <c r="O917" s="50"/>
      <c r="P917" s="50"/>
      <c r="Q917" s="52"/>
      <c r="R917" s="21"/>
    </row>
    <row r="918" spans="2:18" x14ac:dyDescent="0.2">
      <c r="B918" s="34">
        <v>6</v>
      </c>
      <c r="C918" s="47">
        <v>2.5939999999999999</v>
      </c>
      <c r="D918" s="47"/>
      <c r="E918" s="47">
        <f t="shared" ref="E918:E937" si="247">(C917+C918)/2</f>
        <v>2.5644999999999998</v>
      </c>
      <c r="F918" s="34">
        <f t="shared" si="246"/>
        <v>1</v>
      </c>
      <c r="G918" s="47">
        <f t="shared" ref="G918:G937" si="248">E918*F918</f>
        <v>2.5644999999999998</v>
      </c>
      <c r="H918" s="34"/>
      <c r="I918" s="33"/>
      <c r="J918" s="33"/>
      <c r="K918" s="47"/>
      <c r="L918" s="34"/>
      <c r="M918" s="47"/>
      <c r="N918" s="50"/>
      <c r="O918" s="50"/>
      <c r="P918" s="50"/>
      <c r="Q918" s="52"/>
      <c r="R918" s="21"/>
    </row>
    <row r="919" spans="2:18" x14ac:dyDescent="0.2">
      <c r="B919" s="34">
        <v>8</v>
      </c>
      <c r="C919" s="47">
        <v>3.1949999999999998</v>
      </c>
      <c r="D919" s="47"/>
      <c r="E919" s="47">
        <f t="shared" si="247"/>
        <v>2.8944999999999999</v>
      </c>
      <c r="F919" s="34">
        <f t="shared" si="246"/>
        <v>2</v>
      </c>
      <c r="G919" s="47">
        <f t="shared" si="248"/>
        <v>5.7889999999999997</v>
      </c>
      <c r="H919" s="34"/>
      <c r="I919" s="33"/>
      <c r="J919" s="33"/>
      <c r="K919" s="47"/>
      <c r="L919" s="34"/>
      <c r="M919" s="47"/>
      <c r="N919" s="50"/>
      <c r="O919" s="50"/>
      <c r="P919" s="50"/>
      <c r="Q919" s="52"/>
      <c r="R919" s="21"/>
    </row>
    <row r="920" spans="2:18" x14ac:dyDescent="0.2">
      <c r="B920" s="34">
        <v>10</v>
      </c>
      <c r="C920" s="47">
        <v>3.2040000000000002</v>
      </c>
      <c r="D920" s="47"/>
      <c r="E920" s="47">
        <f t="shared" si="247"/>
        <v>3.1995</v>
      </c>
      <c r="F920" s="34">
        <f t="shared" si="246"/>
        <v>2</v>
      </c>
      <c r="G920" s="47">
        <f t="shared" si="248"/>
        <v>6.399</v>
      </c>
      <c r="H920" s="34"/>
      <c r="I920" s="33"/>
      <c r="J920" s="33"/>
      <c r="K920" s="47"/>
      <c r="L920" s="34"/>
      <c r="M920" s="47"/>
      <c r="N920" s="50"/>
      <c r="O920" s="50"/>
      <c r="P920" s="50"/>
      <c r="Q920" s="52"/>
      <c r="R920" s="21"/>
    </row>
    <row r="921" spans="2:18" x14ac:dyDescent="0.2">
      <c r="B921" s="34">
        <v>12</v>
      </c>
      <c r="C921" s="47">
        <v>1.6910000000000001</v>
      </c>
      <c r="D921" s="47"/>
      <c r="E921" s="47">
        <f t="shared" si="247"/>
        <v>2.4475000000000002</v>
      </c>
      <c r="F921" s="34">
        <f t="shared" si="246"/>
        <v>2</v>
      </c>
      <c r="G921" s="47">
        <f t="shared" si="248"/>
        <v>4.8950000000000005</v>
      </c>
      <c r="H921" s="34"/>
      <c r="I921" s="33"/>
      <c r="J921" s="33"/>
      <c r="K921" s="47"/>
      <c r="L921" s="34"/>
      <c r="M921" s="47"/>
      <c r="N921" s="50"/>
      <c r="O921" s="50"/>
      <c r="P921" s="50"/>
      <c r="Q921" s="52"/>
      <c r="R921" s="21"/>
    </row>
    <row r="922" spans="2:18" x14ac:dyDescent="0.2">
      <c r="B922" s="34">
        <v>14</v>
      </c>
      <c r="C922" s="47">
        <v>0.58699999999999997</v>
      </c>
      <c r="D922" s="47"/>
      <c r="E922" s="47">
        <f t="shared" si="247"/>
        <v>1.139</v>
      </c>
      <c r="F922" s="34">
        <f t="shared" si="246"/>
        <v>2</v>
      </c>
      <c r="G922" s="47">
        <f t="shared" si="248"/>
        <v>2.278</v>
      </c>
      <c r="H922" s="51"/>
      <c r="I922" s="33"/>
      <c r="J922" s="33"/>
      <c r="K922" s="47"/>
      <c r="L922" s="34"/>
      <c r="M922" s="47"/>
      <c r="N922" s="50"/>
      <c r="O922" s="50"/>
      <c r="P922" s="50"/>
      <c r="Q922" s="52"/>
      <c r="R922" s="21"/>
    </row>
    <row r="923" spans="2:18" x14ac:dyDescent="0.2">
      <c r="B923" s="34">
        <v>16</v>
      </c>
      <c r="C923" s="47">
        <v>-1.0999999999999999E-2</v>
      </c>
      <c r="D923" s="47"/>
      <c r="E923" s="47">
        <f t="shared" si="247"/>
        <v>0.28799999999999998</v>
      </c>
      <c r="F923" s="34">
        <f t="shared" si="246"/>
        <v>2</v>
      </c>
      <c r="G923" s="47">
        <f t="shared" si="248"/>
        <v>0.57599999999999996</v>
      </c>
      <c r="H923" s="51"/>
      <c r="I923" s="33"/>
      <c r="J923" s="33"/>
      <c r="K923" s="47"/>
      <c r="L923" s="34"/>
      <c r="M923" s="47"/>
      <c r="N923" s="50"/>
      <c r="O923" s="50"/>
      <c r="P923" s="50"/>
      <c r="Q923" s="52"/>
      <c r="R923" s="21"/>
    </row>
    <row r="924" spans="2:18" x14ac:dyDescent="0.2">
      <c r="B924" s="34">
        <v>19</v>
      </c>
      <c r="C924" s="47">
        <v>-0.90600000000000003</v>
      </c>
      <c r="D924" s="47"/>
      <c r="E924" s="47">
        <f t="shared" si="247"/>
        <v>-0.45850000000000002</v>
      </c>
      <c r="F924" s="34">
        <f t="shared" si="246"/>
        <v>3</v>
      </c>
      <c r="G924" s="47">
        <f t="shared" si="248"/>
        <v>-1.3755000000000002</v>
      </c>
      <c r="H924" s="51"/>
      <c r="I924" s="33"/>
      <c r="J924" s="33"/>
      <c r="K924" s="47"/>
      <c r="L924" s="34"/>
      <c r="M924" s="47"/>
      <c r="N924" s="53"/>
      <c r="O924" s="53"/>
      <c r="P924" s="53"/>
      <c r="Q924" s="52"/>
      <c r="R924" s="21"/>
    </row>
    <row r="925" spans="2:18" x14ac:dyDescent="0.2">
      <c r="B925" s="34">
        <v>22</v>
      </c>
      <c r="C925" s="47">
        <v>-1.1060000000000001</v>
      </c>
      <c r="D925" s="47"/>
      <c r="E925" s="47">
        <f t="shared" si="247"/>
        <v>-1.006</v>
      </c>
      <c r="F925" s="34">
        <f t="shared" si="246"/>
        <v>3</v>
      </c>
      <c r="G925" s="47">
        <f t="shared" si="248"/>
        <v>-3.0179999999999998</v>
      </c>
      <c r="H925" s="34"/>
      <c r="I925" s="33"/>
      <c r="J925" s="33"/>
      <c r="K925" s="47" t="e">
        <f t="shared" ref="K925:K935" si="249">AVERAGE(J924,J925)</f>
        <v>#DIV/0!</v>
      </c>
      <c r="L925" s="34">
        <f t="shared" ref="L925:L935" si="250">I925-I924</f>
        <v>0</v>
      </c>
      <c r="M925" s="47" t="e">
        <f t="shared" ref="M925:M935" si="251">L925*K925</f>
        <v>#DIV/0!</v>
      </c>
      <c r="N925" s="50"/>
      <c r="O925" s="50"/>
      <c r="P925" s="50"/>
      <c r="Q925" s="52"/>
      <c r="R925" s="21"/>
    </row>
    <row r="926" spans="2:18" x14ac:dyDescent="0.2">
      <c r="B926" s="34">
        <v>25</v>
      </c>
      <c r="C926" s="47">
        <v>-1.304</v>
      </c>
      <c r="D926" s="47"/>
      <c r="E926" s="47">
        <f t="shared" si="247"/>
        <v>-1.2050000000000001</v>
      </c>
      <c r="F926" s="34">
        <f t="shared" si="246"/>
        <v>3</v>
      </c>
      <c r="G926" s="47">
        <f t="shared" si="248"/>
        <v>-3.6150000000000002</v>
      </c>
      <c r="H926" s="34"/>
      <c r="I926" s="33"/>
      <c r="J926" s="33"/>
      <c r="K926" s="47" t="e">
        <f t="shared" si="249"/>
        <v>#DIV/0!</v>
      </c>
      <c r="L926" s="34">
        <f t="shared" si="250"/>
        <v>0</v>
      </c>
      <c r="M926" s="47" t="e">
        <f t="shared" si="251"/>
        <v>#DIV/0!</v>
      </c>
      <c r="N926" s="53"/>
      <c r="O926" s="53"/>
      <c r="P926" s="53"/>
      <c r="Q926" s="52"/>
      <c r="R926" s="21"/>
    </row>
    <row r="927" spans="2:18" x14ac:dyDescent="0.2">
      <c r="B927" s="34">
        <v>29</v>
      </c>
      <c r="C927" s="47">
        <v>-1.405</v>
      </c>
      <c r="D927" s="47"/>
      <c r="E927" s="47">
        <f t="shared" si="247"/>
        <v>-1.3545</v>
      </c>
      <c r="F927" s="34">
        <f t="shared" si="246"/>
        <v>4</v>
      </c>
      <c r="G927" s="47">
        <f t="shared" si="248"/>
        <v>-5.4180000000000001</v>
      </c>
      <c r="H927" s="34"/>
      <c r="I927" s="34"/>
      <c r="J927" s="34"/>
      <c r="K927" s="47" t="e">
        <f t="shared" si="249"/>
        <v>#DIV/0!</v>
      </c>
      <c r="L927" s="34">
        <f t="shared" si="250"/>
        <v>0</v>
      </c>
      <c r="M927" s="47" t="e">
        <f t="shared" si="251"/>
        <v>#DIV/0!</v>
      </c>
      <c r="N927" s="53"/>
      <c r="O927" s="53"/>
      <c r="P927" s="53"/>
      <c r="Q927" s="52"/>
      <c r="R927" s="21"/>
    </row>
    <row r="928" spans="2:18" x14ac:dyDescent="0.2">
      <c r="B928" s="34">
        <v>32</v>
      </c>
      <c r="C928" s="47">
        <v>-1.298</v>
      </c>
      <c r="D928" s="47"/>
      <c r="E928" s="47">
        <f t="shared" si="247"/>
        <v>-1.3515000000000001</v>
      </c>
      <c r="F928" s="34">
        <f t="shared" si="246"/>
        <v>3</v>
      </c>
      <c r="G928" s="47">
        <f t="shared" si="248"/>
        <v>-4.0545000000000009</v>
      </c>
      <c r="H928" s="34"/>
      <c r="I928" s="33"/>
      <c r="J928" s="33"/>
      <c r="K928" s="47" t="e">
        <f t="shared" si="249"/>
        <v>#DIV/0!</v>
      </c>
      <c r="L928" s="34">
        <f t="shared" si="250"/>
        <v>0</v>
      </c>
      <c r="M928" s="47" t="e">
        <f t="shared" si="251"/>
        <v>#DIV/0!</v>
      </c>
      <c r="N928" s="50"/>
      <c r="O928" s="50"/>
      <c r="P928" s="50"/>
      <c r="Q928" s="51"/>
      <c r="R928" s="21"/>
    </row>
    <row r="929" spans="2:18" x14ac:dyDescent="0.2">
      <c r="B929" s="34">
        <v>35</v>
      </c>
      <c r="C929" s="47">
        <v>-1.1160000000000001</v>
      </c>
      <c r="D929" s="47"/>
      <c r="E929" s="47">
        <f t="shared" si="247"/>
        <v>-1.2070000000000001</v>
      </c>
      <c r="F929" s="34">
        <f t="shared" si="246"/>
        <v>3</v>
      </c>
      <c r="G929" s="47">
        <f t="shared" si="248"/>
        <v>-3.6210000000000004</v>
      </c>
      <c r="H929" s="54"/>
      <c r="I929" s="33"/>
      <c r="J929" s="33"/>
      <c r="K929" s="47" t="e">
        <f t="shared" si="249"/>
        <v>#DIV/0!</v>
      </c>
      <c r="L929" s="34">
        <f t="shared" si="250"/>
        <v>0</v>
      </c>
      <c r="M929" s="47" t="e">
        <f t="shared" si="251"/>
        <v>#DIV/0!</v>
      </c>
      <c r="N929" s="50"/>
      <c r="O929" s="50"/>
      <c r="P929" s="50"/>
      <c r="Q929" s="51"/>
      <c r="R929" s="21"/>
    </row>
    <row r="930" spans="2:18" x14ac:dyDescent="0.2">
      <c r="B930" s="34">
        <v>38</v>
      </c>
      <c r="C930" s="47">
        <v>-0.216</v>
      </c>
      <c r="D930" s="47"/>
      <c r="E930" s="47">
        <f t="shared" si="247"/>
        <v>-0.66600000000000004</v>
      </c>
      <c r="F930" s="34">
        <f t="shared" si="246"/>
        <v>3</v>
      </c>
      <c r="G930" s="47">
        <f t="shared" si="248"/>
        <v>-1.9980000000000002</v>
      </c>
      <c r="H930" s="54"/>
      <c r="I930" s="34"/>
      <c r="J930" s="34"/>
      <c r="K930" s="47" t="e">
        <f t="shared" si="249"/>
        <v>#DIV/0!</v>
      </c>
      <c r="L930" s="34">
        <f t="shared" si="250"/>
        <v>0</v>
      </c>
      <c r="M930" s="47" t="e">
        <f t="shared" si="251"/>
        <v>#DIV/0!</v>
      </c>
      <c r="N930" s="50"/>
      <c r="O930" s="50"/>
      <c r="P930" s="50"/>
      <c r="Q930" s="51"/>
      <c r="R930" s="21"/>
    </row>
    <row r="931" spans="2:18" x14ac:dyDescent="0.2">
      <c r="B931" s="48">
        <v>41</v>
      </c>
      <c r="C931" s="55">
        <v>0.98699999999999999</v>
      </c>
      <c r="D931" s="55"/>
      <c r="E931" s="47">
        <f t="shared" si="247"/>
        <v>0.38550000000000001</v>
      </c>
      <c r="F931" s="34">
        <f t="shared" si="246"/>
        <v>3</v>
      </c>
      <c r="G931" s="47">
        <f t="shared" si="248"/>
        <v>1.1565000000000001</v>
      </c>
      <c r="H931" s="54"/>
      <c r="I931" s="34"/>
      <c r="J931" s="34"/>
      <c r="K931" s="47" t="e">
        <f t="shared" si="249"/>
        <v>#DIV/0!</v>
      </c>
      <c r="L931" s="34">
        <f t="shared" si="250"/>
        <v>0</v>
      </c>
      <c r="M931" s="47" t="e">
        <f t="shared" si="251"/>
        <v>#DIV/0!</v>
      </c>
      <c r="N931" s="50"/>
      <c r="O931" s="50"/>
      <c r="P931" s="50"/>
      <c r="Q931" s="51"/>
      <c r="R931" s="21"/>
    </row>
    <row r="932" spans="2:18" x14ac:dyDescent="0.2">
      <c r="B932" s="48">
        <v>44</v>
      </c>
      <c r="C932" s="55">
        <v>2.056</v>
      </c>
      <c r="D932" s="55"/>
      <c r="E932" s="47">
        <f t="shared" si="247"/>
        <v>1.5215000000000001</v>
      </c>
      <c r="F932" s="34">
        <f t="shared" si="246"/>
        <v>3</v>
      </c>
      <c r="G932" s="47">
        <f t="shared" si="248"/>
        <v>4.5645000000000007</v>
      </c>
      <c r="H932" s="54"/>
      <c r="I932" s="34"/>
      <c r="J932" s="56"/>
      <c r="K932" s="47" t="e">
        <f t="shared" si="249"/>
        <v>#DIV/0!</v>
      </c>
      <c r="L932" s="34">
        <f t="shared" si="250"/>
        <v>0</v>
      </c>
      <c r="M932" s="47" t="e">
        <f t="shared" si="251"/>
        <v>#DIV/0!</v>
      </c>
      <c r="N932" s="51"/>
      <c r="O932" s="53"/>
      <c r="P932" s="53"/>
      <c r="Q932" s="51"/>
    </row>
    <row r="933" spans="2:18" x14ac:dyDescent="0.2">
      <c r="B933" s="48">
        <v>46</v>
      </c>
      <c r="C933" s="55">
        <v>3.5870000000000002</v>
      </c>
      <c r="D933" s="55"/>
      <c r="E933" s="47">
        <f t="shared" si="247"/>
        <v>2.8215000000000003</v>
      </c>
      <c r="F933" s="34">
        <f t="shared" si="246"/>
        <v>2</v>
      </c>
      <c r="G933" s="47">
        <f t="shared" si="248"/>
        <v>5.6430000000000007</v>
      </c>
      <c r="H933" s="54"/>
      <c r="I933" s="48"/>
      <c r="J933" s="48"/>
      <c r="K933" s="47" t="e">
        <f t="shared" si="249"/>
        <v>#DIV/0!</v>
      </c>
      <c r="L933" s="34">
        <f t="shared" si="250"/>
        <v>0</v>
      </c>
      <c r="M933" s="47" t="e">
        <f t="shared" si="251"/>
        <v>#DIV/0!</v>
      </c>
      <c r="N933" s="51"/>
      <c r="O933" s="57"/>
      <c r="P933" s="57"/>
      <c r="Q933" s="51"/>
    </row>
    <row r="934" spans="2:18" x14ac:dyDescent="0.2">
      <c r="B934" s="48">
        <v>48</v>
      </c>
      <c r="C934" s="55">
        <v>4.8890000000000002</v>
      </c>
      <c r="D934" s="55"/>
      <c r="E934" s="47">
        <f t="shared" si="247"/>
        <v>4.2380000000000004</v>
      </c>
      <c r="F934" s="34">
        <f t="shared" si="246"/>
        <v>2</v>
      </c>
      <c r="G934" s="47">
        <f t="shared" si="248"/>
        <v>8.4760000000000009</v>
      </c>
      <c r="H934" s="51"/>
      <c r="I934" s="48"/>
      <c r="J934" s="48"/>
      <c r="K934" s="47" t="e">
        <f t="shared" si="249"/>
        <v>#DIV/0!</v>
      </c>
      <c r="L934" s="34">
        <f t="shared" si="250"/>
        <v>0</v>
      </c>
      <c r="M934" s="47" t="e">
        <f t="shared" si="251"/>
        <v>#DIV/0!</v>
      </c>
      <c r="N934" s="51"/>
      <c r="O934" s="57"/>
      <c r="P934" s="57"/>
      <c r="Q934" s="51"/>
    </row>
    <row r="935" spans="2:18" x14ac:dyDescent="0.2">
      <c r="B935" s="48">
        <v>52</v>
      </c>
      <c r="C935" s="55">
        <v>4.9059999999999997</v>
      </c>
      <c r="D935" s="55"/>
      <c r="E935" s="47">
        <f t="shared" si="247"/>
        <v>4.8975</v>
      </c>
      <c r="F935" s="34">
        <f t="shared" si="246"/>
        <v>4</v>
      </c>
      <c r="G935" s="47">
        <f t="shared" si="248"/>
        <v>19.59</v>
      </c>
      <c r="H935" s="51"/>
      <c r="I935" s="48"/>
      <c r="J935" s="48"/>
      <c r="K935" s="47" t="e">
        <f t="shared" si="249"/>
        <v>#DIV/0!</v>
      </c>
      <c r="L935" s="34">
        <f t="shared" si="250"/>
        <v>0</v>
      </c>
      <c r="M935" s="47" t="e">
        <f t="shared" si="251"/>
        <v>#DIV/0!</v>
      </c>
      <c r="N935" s="57"/>
      <c r="O935" s="57"/>
      <c r="P935" s="57"/>
      <c r="Q935" s="51"/>
    </row>
    <row r="936" spans="2:18" x14ac:dyDescent="0.2">
      <c r="B936" s="48">
        <v>57</v>
      </c>
      <c r="C936" s="55">
        <v>4.8449999999999998</v>
      </c>
      <c r="D936" s="55"/>
      <c r="E936" s="47">
        <f t="shared" si="247"/>
        <v>4.8754999999999997</v>
      </c>
      <c r="F936" s="34">
        <f t="shared" si="246"/>
        <v>5</v>
      </c>
      <c r="G936" s="47">
        <f t="shared" si="248"/>
        <v>24.377499999999998</v>
      </c>
      <c r="H936" s="51"/>
      <c r="I936" s="48"/>
      <c r="J936" s="48"/>
      <c r="K936" s="47"/>
      <c r="L936" s="34"/>
      <c r="M936" s="47"/>
      <c r="N936" s="57"/>
      <c r="O936" s="57"/>
      <c r="P936" s="57"/>
      <c r="Q936" s="51"/>
    </row>
    <row r="937" spans="2:18" x14ac:dyDescent="0.2">
      <c r="B937" s="48">
        <v>59</v>
      </c>
      <c r="C937" s="55">
        <v>3.9940000000000002</v>
      </c>
      <c r="D937" s="55"/>
      <c r="E937" s="47">
        <f t="shared" si="247"/>
        <v>4.4195000000000002</v>
      </c>
      <c r="F937" s="34">
        <f t="shared" si="246"/>
        <v>2</v>
      </c>
      <c r="G937" s="47">
        <f t="shared" si="248"/>
        <v>8.8390000000000004</v>
      </c>
      <c r="H937" s="51"/>
      <c r="I937" s="48"/>
      <c r="J937" s="48"/>
      <c r="K937" s="47"/>
      <c r="L937" s="34"/>
      <c r="M937" s="47"/>
      <c r="N937" s="57"/>
      <c r="O937" s="57"/>
      <c r="P937" s="57"/>
      <c r="Q937" s="51"/>
    </row>
    <row r="938" spans="2:18" x14ac:dyDescent="0.2">
      <c r="B938" s="48">
        <v>62</v>
      </c>
      <c r="C938" s="55">
        <v>3.9860000000000002</v>
      </c>
      <c r="D938" s="55"/>
      <c r="E938" s="47">
        <f t="shared" ref="E938" si="252">(C937+C938)/2</f>
        <v>3.99</v>
      </c>
      <c r="F938" s="34">
        <f t="shared" si="246"/>
        <v>3</v>
      </c>
      <c r="G938" s="47">
        <f t="shared" ref="G938" si="253">E938*F938</f>
        <v>11.97</v>
      </c>
      <c r="H938" s="47"/>
      <c r="I938" s="48"/>
      <c r="J938" s="48"/>
      <c r="K938" s="47"/>
      <c r="L938" s="34"/>
      <c r="M938" s="47"/>
      <c r="N938" s="57"/>
      <c r="O938" s="57"/>
      <c r="P938" s="57"/>
      <c r="Q938" s="51"/>
    </row>
    <row r="939" spans="2:18" x14ac:dyDescent="0.2">
      <c r="B939" s="48"/>
      <c r="C939" s="55"/>
      <c r="D939" s="55"/>
      <c r="E939" s="47"/>
      <c r="F939" s="34"/>
      <c r="G939" s="47"/>
      <c r="H939" s="47"/>
      <c r="I939" s="48"/>
      <c r="J939" s="48"/>
      <c r="K939" s="47"/>
      <c r="L939" s="34"/>
      <c r="M939" s="47"/>
      <c r="N939" s="53"/>
      <c r="O939" s="57"/>
      <c r="P939" s="57"/>
      <c r="Q939" s="51"/>
    </row>
    <row r="940" spans="2:18" x14ac:dyDescent="0.2">
      <c r="B940" s="48"/>
      <c r="C940" s="55"/>
      <c r="D940" s="55"/>
      <c r="E940" s="47"/>
      <c r="F940" s="34"/>
      <c r="G940" s="47"/>
      <c r="H940" s="47"/>
      <c r="I940" s="48"/>
      <c r="J940" s="48"/>
      <c r="K940" s="47"/>
      <c r="L940" s="34"/>
      <c r="M940" s="47"/>
      <c r="N940" s="50"/>
      <c r="O940" s="50"/>
      <c r="P940" s="50"/>
      <c r="Q940" s="51"/>
      <c r="R940" s="21"/>
    </row>
    <row r="941" spans="2:18" x14ac:dyDescent="0.2">
      <c r="B941" s="48"/>
      <c r="C941" s="55"/>
      <c r="D941" s="55"/>
      <c r="E941" s="47"/>
      <c r="F941" s="34">
        <f>SUM(F917:F940)</f>
        <v>62</v>
      </c>
      <c r="G941" s="47">
        <f>SUM(G917:G940)</f>
        <v>96.592999999999989</v>
      </c>
      <c r="H941" s="47"/>
      <c r="I941" s="47"/>
      <c r="J941" s="48"/>
      <c r="K941" s="47"/>
      <c r="L941" s="34"/>
      <c r="M941" s="47"/>
      <c r="N941" s="50"/>
      <c r="O941" s="50"/>
      <c r="P941" s="50"/>
      <c r="Q941" s="51"/>
      <c r="R941" s="21"/>
    </row>
    <row r="942" spans="2:18" ht="15" x14ac:dyDescent="0.2">
      <c r="B942" s="48"/>
      <c r="C942" s="55"/>
      <c r="D942" s="55"/>
      <c r="E942" s="47"/>
      <c r="F942" s="34"/>
      <c r="G942" s="47"/>
      <c r="H942" s="47"/>
      <c r="I942" s="47"/>
      <c r="J942" s="58"/>
      <c r="K942" s="47"/>
      <c r="L942" s="34">
        <f>SUM(L920:L941)</f>
        <v>0</v>
      </c>
      <c r="M942" s="47" t="e">
        <f>SUM(M920:M941)</f>
        <v>#DIV/0!</v>
      </c>
      <c r="N942" s="50"/>
      <c r="O942" s="50"/>
      <c r="P942" s="50"/>
      <c r="Q942" s="51"/>
      <c r="R942" s="21"/>
    </row>
    <row r="943" spans="2:18" x14ac:dyDescent="0.2">
      <c r="B943" s="48"/>
      <c r="C943" s="55"/>
      <c r="D943" s="55"/>
      <c r="E943" s="47"/>
      <c r="F943" s="34"/>
      <c r="G943" s="47"/>
      <c r="H943" s="34" t="s">
        <v>10</v>
      </c>
      <c r="I943" s="34"/>
      <c r="J943" s="34">
        <f>G941</f>
        <v>96.592999999999989</v>
      </c>
      <c r="K943" s="47" t="s">
        <v>11</v>
      </c>
      <c r="L943" s="34" t="e">
        <f>M942</f>
        <v>#DIV/0!</v>
      </c>
      <c r="M943" s="47" t="e">
        <f>J943-L943</f>
        <v>#DIV/0!</v>
      </c>
      <c r="N943" s="50"/>
      <c r="O943" s="50"/>
      <c r="P943" s="50"/>
      <c r="Q943" s="51"/>
      <c r="R943" s="21"/>
    </row>
    <row r="944" spans="2:18" x14ac:dyDescent="0.2">
      <c r="B944" s="52"/>
      <c r="C944" s="59"/>
      <c r="D944" s="59"/>
      <c r="E944" s="51"/>
      <c r="F944" s="51"/>
      <c r="G944" s="51"/>
      <c r="H944" s="51"/>
      <c r="I944" s="51"/>
      <c r="J944" s="60"/>
      <c r="K944" s="51"/>
      <c r="L944" s="51"/>
      <c r="M944" s="51"/>
      <c r="N944" s="51"/>
      <c r="O944" s="51"/>
      <c r="P944" s="51"/>
      <c r="Q944" s="51"/>
    </row>
    <row r="945" spans="2:18" x14ac:dyDescent="0.2">
      <c r="B945" s="52"/>
      <c r="C945" s="59"/>
      <c r="D945" s="59"/>
      <c r="E945" s="51"/>
      <c r="F945" s="51"/>
      <c r="G945" s="51"/>
      <c r="H945" s="51"/>
      <c r="I945" s="51"/>
      <c r="J945" s="60"/>
      <c r="K945" s="51"/>
      <c r="L945" s="51"/>
      <c r="M945" s="51"/>
      <c r="N945" s="51"/>
      <c r="O945" s="51"/>
      <c r="P945" s="51"/>
      <c r="Q945" s="51"/>
    </row>
    <row r="946" spans="2:18" ht="15" x14ac:dyDescent="0.2">
      <c r="B946" s="58"/>
      <c r="C946" s="61"/>
      <c r="D946" s="61"/>
      <c r="E946" s="58"/>
      <c r="F946" s="54" t="s">
        <v>7</v>
      </c>
      <c r="G946" s="54"/>
      <c r="H946" s="160">
        <v>4.2</v>
      </c>
      <c r="I946" s="160"/>
      <c r="J946" s="58"/>
      <c r="K946" s="58"/>
      <c r="L946" s="58"/>
      <c r="M946" s="58"/>
      <c r="N946" s="57"/>
      <c r="O946" s="57"/>
      <c r="P946" s="57"/>
      <c r="Q946" s="51"/>
    </row>
    <row r="947" spans="2:18" x14ac:dyDescent="0.2">
      <c r="B947" s="161" t="s">
        <v>8</v>
      </c>
      <c r="C947" s="161"/>
      <c r="D947" s="161"/>
      <c r="E947" s="161"/>
      <c r="F947" s="161"/>
      <c r="G947" s="161"/>
      <c r="H947" s="51" t="s">
        <v>5</v>
      </c>
      <c r="I947" s="161" t="s">
        <v>9</v>
      </c>
      <c r="J947" s="161"/>
      <c r="K947" s="161"/>
      <c r="L947" s="161"/>
      <c r="M947" s="161"/>
      <c r="N947" s="62"/>
      <c r="O947" s="62"/>
      <c r="P947" s="50">
        <f>I962-I960</f>
        <v>18</v>
      </c>
      <c r="Q947" s="51"/>
    </row>
    <row r="948" spans="2:18" x14ac:dyDescent="0.2">
      <c r="B948" s="34">
        <v>0</v>
      </c>
      <c r="C948" s="47">
        <v>1.2849999999999999</v>
      </c>
      <c r="D948" s="47"/>
      <c r="E948" s="34"/>
      <c r="F948" s="34"/>
      <c r="G948" s="34"/>
      <c r="H948" s="34"/>
      <c r="I948" s="48"/>
      <c r="J948" s="49"/>
      <c r="K948" s="47"/>
      <c r="L948" s="34"/>
      <c r="M948" s="47"/>
      <c r="N948" s="50"/>
      <c r="O948" s="50"/>
      <c r="P948" s="50"/>
      <c r="Q948" s="51"/>
      <c r="R948" s="21"/>
    </row>
    <row r="949" spans="2:18" x14ac:dyDescent="0.2">
      <c r="B949" s="34">
        <v>5</v>
      </c>
      <c r="C949" s="47">
        <v>1.3320000000000001</v>
      </c>
      <c r="D949" s="47"/>
      <c r="E949" s="47">
        <f>(C948+C949)/2</f>
        <v>1.3085</v>
      </c>
      <c r="F949" s="34">
        <f t="shared" ref="F949:F971" si="254">B949-B948</f>
        <v>5</v>
      </c>
      <c r="G949" s="47">
        <f>E949*F949</f>
        <v>6.5425000000000004</v>
      </c>
      <c r="H949" s="34"/>
      <c r="I949" s="33"/>
      <c r="J949" s="33"/>
      <c r="K949" s="47"/>
      <c r="L949" s="34"/>
      <c r="M949" s="47"/>
      <c r="N949" s="50"/>
      <c r="O949" s="50"/>
      <c r="P949" s="50"/>
      <c r="Q949" s="52"/>
      <c r="R949" s="21"/>
    </row>
    <row r="950" spans="2:18" x14ac:dyDescent="0.2">
      <c r="B950" s="34">
        <v>7</v>
      </c>
      <c r="C950" s="47">
        <v>2.2360000000000002</v>
      </c>
      <c r="D950" s="47"/>
      <c r="E950" s="47">
        <f t="shared" ref="E950:E970" si="255">(C949+C950)/2</f>
        <v>1.7840000000000003</v>
      </c>
      <c r="F950" s="34">
        <f t="shared" si="254"/>
        <v>2</v>
      </c>
      <c r="G950" s="47">
        <f t="shared" ref="G950:G970" si="256">E950*F950</f>
        <v>3.5680000000000005</v>
      </c>
      <c r="H950" s="34"/>
      <c r="I950" s="33"/>
      <c r="J950" s="33"/>
      <c r="K950" s="47"/>
      <c r="L950" s="34"/>
      <c r="M950" s="47"/>
      <c r="N950" s="50"/>
      <c r="O950" s="50"/>
      <c r="P950" s="50"/>
      <c r="Q950" s="52"/>
      <c r="R950" s="21"/>
    </row>
    <row r="951" spans="2:18" x14ac:dyDescent="0.2">
      <c r="B951" s="34">
        <v>10</v>
      </c>
      <c r="C951" s="47">
        <v>2.222</v>
      </c>
      <c r="D951" s="47"/>
      <c r="E951" s="47">
        <f t="shared" si="255"/>
        <v>2.2290000000000001</v>
      </c>
      <c r="F951" s="34">
        <f t="shared" si="254"/>
        <v>3</v>
      </c>
      <c r="G951" s="47">
        <f t="shared" si="256"/>
        <v>6.6870000000000003</v>
      </c>
      <c r="H951" s="34"/>
      <c r="I951" s="33">
        <v>0</v>
      </c>
      <c r="J951" s="33">
        <v>1.2849999999999999</v>
      </c>
      <c r="K951" s="47"/>
      <c r="L951" s="34"/>
      <c r="M951" s="47"/>
      <c r="N951" s="50"/>
      <c r="O951" s="50"/>
      <c r="P951" s="50"/>
      <c r="Q951" s="52"/>
      <c r="R951" s="21"/>
    </row>
    <row r="952" spans="2:18" x14ac:dyDescent="0.2">
      <c r="B952" s="34">
        <v>12</v>
      </c>
      <c r="C952" s="47">
        <v>0.73199999999999998</v>
      </c>
      <c r="D952" s="47"/>
      <c r="E952" s="47">
        <f t="shared" si="255"/>
        <v>1.4769999999999999</v>
      </c>
      <c r="F952" s="34">
        <f t="shared" si="254"/>
        <v>2</v>
      </c>
      <c r="G952" s="47">
        <f t="shared" si="256"/>
        <v>2.9539999999999997</v>
      </c>
      <c r="H952" s="34"/>
      <c r="I952" s="33">
        <v>5</v>
      </c>
      <c r="J952" s="33">
        <v>1.3320000000000001</v>
      </c>
      <c r="K952" s="47">
        <f t="shared" ref="K952:K953" si="257">AVERAGE(J951,J952)</f>
        <v>1.3085</v>
      </c>
      <c r="L952" s="34">
        <f t="shared" ref="L952:L953" si="258">I952-I951</f>
        <v>5</v>
      </c>
      <c r="M952" s="47">
        <f t="shared" ref="M952:M953" si="259">L952*K952</f>
        <v>6.5425000000000004</v>
      </c>
      <c r="N952" s="50"/>
      <c r="O952" s="50"/>
      <c r="P952" s="50"/>
      <c r="Q952" s="52"/>
      <c r="R952" s="21"/>
    </row>
    <row r="953" spans="2:18" x14ac:dyDescent="0.2">
      <c r="B953" s="34">
        <v>14</v>
      </c>
      <c r="C953" s="47">
        <v>0.13200000000000001</v>
      </c>
      <c r="D953" s="47"/>
      <c r="E953" s="47">
        <f t="shared" si="255"/>
        <v>0.432</v>
      </c>
      <c r="F953" s="34">
        <f t="shared" si="254"/>
        <v>2</v>
      </c>
      <c r="G953" s="47">
        <f t="shared" si="256"/>
        <v>0.86399999999999999</v>
      </c>
      <c r="H953" s="34"/>
      <c r="I953" s="33">
        <v>7</v>
      </c>
      <c r="J953" s="33">
        <v>2.2360000000000002</v>
      </c>
      <c r="K953" s="47">
        <f t="shared" si="257"/>
        <v>1.7840000000000003</v>
      </c>
      <c r="L953" s="34">
        <f t="shared" si="258"/>
        <v>2</v>
      </c>
      <c r="M953" s="47">
        <f t="shared" si="259"/>
        <v>3.5680000000000005</v>
      </c>
      <c r="N953" s="50"/>
      <c r="O953" s="50"/>
      <c r="P953" s="50"/>
      <c r="Q953" s="52"/>
      <c r="R953" s="21"/>
    </row>
    <row r="954" spans="2:18" x14ac:dyDescent="0.2">
      <c r="B954" s="34">
        <v>17</v>
      </c>
      <c r="C954" s="47">
        <v>-0.77200000000000002</v>
      </c>
      <c r="D954" s="47"/>
      <c r="E954" s="47">
        <f t="shared" si="255"/>
        <v>-0.32</v>
      </c>
      <c r="F954" s="34">
        <f t="shared" si="254"/>
        <v>3</v>
      </c>
      <c r="G954" s="47">
        <f t="shared" si="256"/>
        <v>-0.96</v>
      </c>
      <c r="H954" s="51"/>
      <c r="I954" s="33">
        <v>10</v>
      </c>
      <c r="J954" s="33">
        <v>2.222</v>
      </c>
      <c r="K954" s="47">
        <f t="shared" ref="K954:K970" si="260">AVERAGE(J953,J954)</f>
        <v>2.2290000000000001</v>
      </c>
      <c r="L954" s="34">
        <f t="shared" ref="L954:L970" si="261">I954-I953</f>
        <v>3</v>
      </c>
      <c r="M954" s="47">
        <f t="shared" ref="M954:M970" si="262">L954*K954</f>
        <v>6.6870000000000003</v>
      </c>
      <c r="N954" s="50"/>
      <c r="O954" s="50"/>
      <c r="P954" s="50"/>
      <c r="Q954" s="52"/>
      <c r="R954" s="21"/>
    </row>
    <row r="955" spans="2:18" x14ac:dyDescent="0.2">
      <c r="B955" s="34">
        <v>20</v>
      </c>
      <c r="C955" s="47">
        <v>-1.0640000000000001</v>
      </c>
      <c r="D955" s="47"/>
      <c r="E955" s="47">
        <f t="shared" si="255"/>
        <v>-0.91800000000000004</v>
      </c>
      <c r="F955" s="34">
        <f t="shared" si="254"/>
        <v>3</v>
      </c>
      <c r="G955" s="47">
        <f t="shared" si="256"/>
        <v>-2.754</v>
      </c>
      <c r="H955" s="51"/>
      <c r="I955" s="33">
        <v>12</v>
      </c>
      <c r="J955" s="33">
        <v>0.73199999999999998</v>
      </c>
      <c r="K955" s="47">
        <f t="shared" si="260"/>
        <v>1.4769999999999999</v>
      </c>
      <c r="L955" s="34">
        <f t="shared" si="261"/>
        <v>2</v>
      </c>
      <c r="M955" s="47">
        <f t="shared" si="262"/>
        <v>2.9539999999999997</v>
      </c>
      <c r="N955" s="50"/>
      <c r="O955" s="50"/>
      <c r="P955" s="50"/>
      <c r="Q955" s="52"/>
      <c r="R955" s="21"/>
    </row>
    <row r="956" spans="2:18" x14ac:dyDescent="0.2">
      <c r="B956" s="34">
        <v>23</v>
      </c>
      <c r="C956" s="47">
        <v>-1.268</v>
      </c>
      <c r="D956" s="47"/>
      <c r="E956" s="47">
        <f t="shared" si="255"/>
        <v>-1.1659999999999999</v>
      </c>
      <c r="F956" s="34">
        <f t="shared" si="254"/>
        <v>3</v>
      </c>
      <c r="G956" s="47">
        <f t="shared" si="256"/>
        <v>-3.4979999999999998</v>
      </c>
      <c r="H956" s="51"/>
      <c r="I956" s="33">
        <v>14</v>
      </c>
      <c r="J956" s="33">
        <v>0.13200000000000001</v>
      </c>
      <c r="K956" s="47">
        <f t="shared" si="260"/>
        <v>0.432</v>
      </c>
      <c r="L956" s="34">
        <f t="shared" si="261"/>
        <v>2</v>
      </c>
      <c r="M956" s="47">
        <f t="shared" si="262"/>
        <v>0.86399999999999999</v>
      </c>
      <c r="N956" s="53"/>
      <c r="O956" s="53"/>
      <c r="P956" s="53"/>
      <c r="Q956" s="52"/>
      <c r="R956" s="21"/>
    </row>
    <row r="957" spans="2:18" x14ac:dyDescent="0.2">
      <c r="B957" s="34">
        <v>26</v>
      </c>
      <c r="C957" s="47">
        <v>-1.375</v>
      </c>
      <c r="D957" s="47"/>
      <c r="E957" s="47">
        <f t="shared" si="255"/>
        <v>-1.3214999999999999</v>
      </c>
      <c r="F957" s="34">
        <f t="shared" si="254"/>
        <v>3</v>
      </c>
      <c r="G957" s="47">
        <f t="shared" si="256"/>
        <v>-3.9644999999999997</v>
      </c>
      <c r="H957" s="34"/>
      <c r="I957" s="33">
        <v>17</v>
      </c>
      <c r="J957" s="33">
        <v>-0.77200000000000002</v>
      </c>
      <c r="K957" s="47">
        <f t="shared" si="260"/>
        <v>-0.32</v>
      </c>
      <c r="L957" s="34">
        <f t="shared" si="261"/>
        <v>3</v>
      </c>
      <c r="M957" s="47">
        <f t="shared" si="262"/>
        <v>-0.96</v>
      </c>
      <c r="N957" s="50"/>
      <c r="O957" s="50"/>
      <c r="P957" s="50"/>
      <c r="Q957" s="52"/>
      <c r="R957" s="21"/>
    </row>
    <row r="958" spans="2:18" x14ac:dyDescent="0.2">
      <c r="B958" s="34">
        <v>30</v>
      </c>
      <c r="C958" s="47">
        <v>-1.4630000000000001</v>
      </c>
      <c r="D958" s="47"/>
      <c r="E958" s="47">
        <f t="shared" si="255"/>
        <v>-1.419</v>
      </c>
      <c r="F958" s="34">
        <f t="shared" si="254"/>
        <v>4</v>
      </c>
      <c r="G958" s="47">
        <f t="shared" si="256"/>
        <v>-5.6760000000000002</v>
      </c>
      <c r="H958" s="34"/>
      <c r="I958" s="33">
        <v>20</v>
      </c>
      <c r="J958" s="33">
        <v>-1.0640000000000001</v>
      </c>
      <c r="K958" s="47">
        <f t="shared" si="260"/>
        <v>-0.91800000000000004</v>
      </c>
      <c r="L958" s="34">
        <f t="shared" si="261"/>
        <v>3</v>
      </c>
      <c r="M958" s="47">
        <f t="shared" si="262"/>
        <v>-2.754</v>
      </c>
      <c r="N958" s="53"/>
      <c r="O958" s="53"/>
      <c r="P958" s="53"/>
      <c r="Q958" s="52"/>
      <c r="R958" s="21"/>
    </row>
    <row r="959" spans="2:18" x14ac:dyDescent="0.2">
      <c r="B959" s="34">
        <v>33</v>
      </c>
      <c r="C959" s="47">
        <v>-1.575</v>
      </c>
      <c r="D959" s="47"/>
      <c r="E959" s="47">
        <f t="shared" si="255"/>
        <v>-1.5190000000000001</v>
      </c>
      <c r="F959" s="34">
        <f t="shared" si="254"/>
        <v>3</v>
      </c>
      <c r="G959" s="47">
        <f t="shared" si="256"/>
        <v>-4.5570000000000004</v>
      </c>
      <c r="H959" s="34"/>
      <c r="I959" s="34">
        <f>I960-(J959-J960)*2</f>
        <v>21.94</v>
      </c>
      <c r="J959" s="34">
        <v>-1.3</v>
      </c>
      <c r="K959" s="47">
        <f t="shared" si="260"/>
        <v>-1.1819999999999999</v>
      </c>
      <c r="L959" s="34">
        <f t="shared" si="261"/>
        <v>1.9400000000000013</v>
      </c>
      <c r="M959" s="47">
        <f t="shared" si="262"/>
        <v>-2.2930800000000016</v>
      </c>
      <c r="N959" s="53"/>
      <c r="O959" s="53"/>
      <c r="P959" s="53"/>
      <c r="Q959" s="52"/>
      <c r="R959" s="21"/>
    </row>
    <row r="960" spans="2:18" x14ac:dyDescent="0.2">
      <c r="B960" s="34">
        <v>36</v>
      </c>
      <c r="C960" s="47">
        <v>-1.5149999999999999</v>
      </c>
      <c r="D960" s="47"/>
      <c r="E960" s="47">
        <f t="shared" si="255"/>
        <v>-1.5449999999999999</v>
      </c>
      <c r="F960" s="34">
        <f t="shared" si="254"/>
        <v>3</v>
      </c>
      <c r="G960" s="47">
        <f t="shared" si="256"/>
        <v>-4.6349999999999998</v>
      </c>
      <c r="H960" s="34"/>
      <c r="I960" s="33">
        <f>I961-9</f>
        <v>24.5</v>
      </c>
      <c r="J960" s="33">
        <f>J961</f>
        <v>-2.58</v>
      </c>
      <c r="K960" s="47">
        <f t="shared" si="260"/>
        <v>-1.94</v>
      </c>
      <c r="L960" s="34">
        <f t="shared" si="261"/>
        <v>2.5599999999999987</v>
      </c>
      <c r="M960" s="47">
        <f t="shared" si="262"/>
        <v>-4.9663999999999975</v>
      </c>
      <c r="N960" s="50"/>
      <c r="O960" s="50"/>
      <c r="P960" s="50"/>
      <c r="Q960" s="51"/>
      <c r="R960" s="21"/>
    </row>
    <row r="961" spans="2:18" x14ac:dyDescent="0.2">
      <c r="B961" s="34">
        <v>39</v>
      </c>
      <c r="C961" s="47">
        <v>-1.415</v>
      </c>
      <c r="D961" s="47"/>
      <c r="E961" s="47">
        <f t="shared" si="255"/>
        <v>-1.4649999999999999</v>
      </c>
      <c r="F961" s="34">
        <f t="shared" si="254"/>
        <v>3</v>
      </c>
      <c r="G961" s="47">
        <f t="shared" si="256"/>
        <v>-4.3949999999999996</v>
      </c>
      <c r="H961" s="54"/>
      <c r="I961" s="33">
        <v>33.5</v>
      </c>
      <c r="J961" s="33">
        <v>-2.58</v>
      </c>
      <c r="K961" s="47">
        <f t="shared" si="260"/>
        <v>-2.58</v>
      </c>
      <c r="L961" s="34">
        <f t="shared" si="261"/>
        <v>9</v>
      </c>
      <c r="M961" s="47">
        <f t="shared" si="262"/>
        <v>-23.22</v>
      </c>
      <c r="N961" s="50"/>
      <c r="O961" s="50"/>
      <c r="P961" s="50"/>
      <c r="Q961" s="51"/>
      <c r="R961" s="21"/>
    </row>
    <row r="962" spans="2:18" x14ac:dyDescent="0.2">
      <c r="B962" s="34">
        <v>42</v>
      </c>
      <c r="C962" s="47">
        <v>-1.1679999999999999</v>
      </c>
      <c r="D962" s="47"/>
      <c r="E962" s="47">
        <f t="shared" si="255"/>
        <v>-1.2915000000000001</v>
      </c>
      <c r="F962" s="34">
        <f t="shared" si="254"/>
        <v>3</v>
      </c>
      <c r="G962" s="47">
        <f t="shared" si="256"/>
        <v>-3.8745000000000003</v>
      </c>
      <c r="H962" s="54"/>
      <c r="I962" s="34">
        <f>I961+9</f>
        <v>42.5</v>
      </c>
      <c r="J962" s="34">
        <f>J961</f>
        <v>-2.58</v>
      </c>
      <c r="K962" s="47">
        <f t="shared" si="260"/>
        <v>-2.58</v>
      </c>
      <c r="L962" s="34">
        <f t="shared" si="261"/>
        <v>9</v>
      </c>
      <c r="M962" s="47">
        <f t="shared" si="262"/>
        <v>-23.22</v>
      </c>
      <c r="N962" s="50"/>
      <c r="O962" s="50"/>
      <c r="P962" s="50"/>
      <c r="Q962" s="51"/>
      <c r="R962" s="21"/>
    </row>
    <row r="963" spans="2:18" x14ac:dyDescent="0.2">
      <c r="B963" s="48">
        <v>45</v>
      </c>
      <c r="C963" s="55">
        <v>-0.86599999999999999</v>
      </c>
      <c r="D963" s="55"/>
      <c r="E963" s="47">
        <f t="shared" si="255"/>
        <v>-1.0169999999999999</v>
      </c>
      <c r="F963" s="34">
        <f t="shared" si="254"/>
        <v>3</v>
      </c>
      <c r="G963" s="47">
        <f t="shared" si="256"/>
        <v>-3.0509999999999997</v>
      </c>
      <c r="H963" s="54"/>
      <c r="I963" s="34">
        <f>I962+(J963-J962)*2</f>
        <v>46.06</v>
      </c>
      <c r="J963" s="34">
        <v>-0.8</v>
      </c>
      <c r="K963" s="47">
        <f t="shared" si="260"/>
        <v>-1.69</v>
      </c>
      <c r="L963" s="34">
        <f t="shared" si="261"/>
        <v>3.5600000000000023</v>
      </c>
      <c r="M963" s="47">
        <f t="shared" si="262"/>
        <v>-6.0164000000000035</v>
      </c>
      <c r="N963" s="50"/>
      <c r="O963" s="50"/>
      <c r="P963" s="50"/>
      <c r="Q963" s="51"/>
      <c r="R963" s="21"/>
    </row>
    <row r="964" spans="2:18" x14ac:dyDescent="0.2">
      <c r="B964" s="48">
        <v>48</v>
      </c>
      <c r="C964" s="55">
        <v>-0.76800000000000002</v>
      </c>
      <c r="D964" s="55"/>
      <c r="E964" s="47">
        <f t="shared" si="255"/>
        <v>-0.81699999999999995</v>
      </c>
      <c r="F964" s="34">
        <f t="shared" si="254"/>
        <v>3</v>
      </c>
      <c r="G964" s="47">
        <f t="shared" si="256"/>
        <v>-2.4509999999999996</v>
      </c>
      <c r="H964" s="54"/>
      <c r="I964" s="34">
        <v>48</v>
      </c>
      <c r="J964" s="56">
        <v>-0.76800000000000002</v>
      </c>
      <c r="K964" s="47">
        <f t="shared" si="260"/>
        <v>-0.78400000000000003</v>
      </c>
      <c r="L964" s="34">
        <f t="shared" si="261"/>
        <v>1.9399999999999977</v>
      </c>
      <c r="M964" s="47">
        <f t="shared" si="262"/>
        <v>-1.5209599999999983</v>
      </c>
      <c r="N964" s="51"/>
      <c r="O964" s="53"/>
      <c r="P964" s="53"/>
      <c r="Q964" s="51"/>
    </row>
    <row r="965" spans="2:18" x14ac:dyDescent="0.2">
      <c r="B965" s="48">
        <v>51</v>
      </c>
      <c r="C965" s="55">
        <v>-0.37</v>
      </c>
      <c r="D965" s="55"/>
      <c r="E965" s="47">
        <f t="shared" si="255"/>
        <v>-0.56899999999999995</v>
      </c>
      <c r="F965" s="34">
        <f t="shared" si="254"/>
        <v>3</v>
      </c>
      <c r="G965" s="47">
        <f t="shared" si="256"/>
        <v>-1.7069999999999999</v>
      </c>
      <c r="H965" s="54"/>
      <c r="I965" s="48">
        <v>51</v>
      </c>
      <c r="J965" s="48">
        <v>-0.37</v>
      </c>
      <c r="K965" s="47">
        <f t="shared" si="260"/>
        <v>-0.56899999999999995</v>
      </c>
      <c r="L965" s="34">
        <f t="shared" si="261"/>
        <v>3</v>
      </c>
      <c r="M965" s="47">
        <f t="shared" si="262"/>
        <v>-1.7069999999999999</v>
      </c>
      <c r="N965" s="51"/>
      <c r="O965" s="57"/>
      <c r="P965" s="57"/>
      <c r="Q965" s="51"/>
    </row>
    <row r="966" spans="2:18" x14ac:dyDescent="0.2">
      <c r="B966" s="48">
        <v>53</v>
      </c>
      <c r="C966" s="55">
        <v>1.032</v>
      </c>
      <c r="D966" s="55"/>
      <c r="E966" s="47">
        <f t="shared" si="255"/>
        <v>0.33100000000000002</v>
      </c>
      <c r="F966" s="34">
        <f t="shared" si="254"/>
        <v>2</v>
      </c>
      <c r="G966" s="47">
        <f t="shared" si="256"/>
        <v>0.66200000000000003</v>
      </c>
      <c r="H966" s="51"/>
      <c r="I966" s="48">
        <v>53</v>
      </c>
      <c r="J966" s="48">
        <v>1.032</v>
      </c>
      <c r="K966" s="47">
        <f t="shared" si="260"/>
        <v>0.33100000000000002</v>
      </c>
      <c r="L966" s="34">
        <f t="shared" si="261"/>
        <v>2</v>
      </c>
      <c r="M966" s="47">
        <f t="shared" si="262"/>
        <v>0.66200000000000003</v>
      </c>
      <c r="N966" s="51"/>
      <c r="O966" s="57"/>
      <c r="P966" s="57"/>
      <c r="Q966" s="51"/>
    </row>
    <row r="967" spans="2:18" x14ac:dyDescent="0.2">
      <c r="B967" s="48">
        <v>55</v>
      </c>
      <c r="C967" s="55">
        <v>2.6320000000000001</v>
      </c>
      <c r="D967" s="55"/>
      <c r="E967" s="47">
        <f t="shared" si="255"/>
        <v>1.8320000000000001</v>
      </c>
      <c r="F967" s="34">
        <f t="shared" si="254"/>
        <v>2</v>
      </c>
      <c r="G967" s="47">
        <f t="shared" si="256"/>
        <v>3.6640000000000001</v>
      </c>
      <c r="H967" s="51"/>
      <c r="I967" s="48">
        <v>55</v>
      </c>
      <c r="J967" s="48">
        <v>2.6320000000000001</v>
      </c>
      <c r="K967" s="47">
        <f t="shared" si="260"/>
        <v>1.8320000000000001</v>
      </c>
      <c r="L967" s="34">
        <f t="shared" si="261"/>
        <v>2</v>
      </c>
      <c r="M967" s="47">
        <f t="shared" si="262"/>
        <v>3.6640000000000001</v>
      </c>
      <c r="N967" s="57"/>
      <c r="O967" s="57"/>
      <c r="P967" s="57"/>
      <c r="Q967" s="51"/>
    </row>
    <row r="968" spans="2:18" x14ac:dyDescent="0.2">
      <c r="B968" s="48">
        <v>56</v>
      </c>
      <c r="C968" s="55">
        <v>3.786</v>
      </c>
      <c r="D968" s="55"/>
      <c r="E968" s="47">
        <f t="shared" si="255"/>
        <v>3.2090000000000001</v>
      </c>
      <c r="F968" s="34">
        <f t="shared" si="254"/>
        <v>1</v>
      </c>
      <c r="G968" s="47">
        <f t="shared" si="256"/>
        <v>3.2090000000000001</v>
      </c>
      <c r="H968" s="51"/>
      <c r="I968" s="48">
        <v>56</v>
      </c>
      <c r="J968" s="48">
        <v>3.786</v>
      </c>
      <c r="K968" s="47">
        <f t="shared" si="260"/>
        <v>3.2090000000000001</v>
      </c>
      <c r="L968" s="34">
        <f t="shared" si="261"/>
        <v>1</v>
      </c>
      <c r="M968" s="47">
        <f t="shared" si="262"/>
        <v>3.2090000000000001</v>
      </c>
      <c r="N968" s="57"/>
      <c r="O968" s="57"/>
      <c r="P968" s="57"/>
      <c r="Q968" s="51"/>
    </row>
    <row r="969" spans="2:18" x14ac:dyDescent="0.2">
      <c r="B969" s="48">
        <v>60</v>
      </c>
      <c r="C969" s="55">
        <v>3.8359999999999999</v>
      </c>
      <c r="D969" s="55"/>
      <c r="E969" s="47">
        <f t="shared" si="255"/>
        <v>3.8109999999999999</v>
      </c>
      <c r="F969" s="34">
        <f t="shared" si="254"/>
        <v>4</v>
      </c>
      <c r="G969" s="47">
        <f t="shared" si="256"/>
        <v>15.244</v>
      </c>
      <c r="H969" s="51"/>
      <c r="I969" s="48">
        <v>60</v>
      </c>
      <c r="J969" s="48">
        <v>3.8359999999999999</v>
      </c>
      <c r="K969" s="47">
        <f t="shared" si="260"/>
        <v>3.8109999999999999</v>
      </c>
      <c r="L969" s="34">
        <f t="shared" si="261"/>
        <v>4</v>
      </c>
      <c r="M969" s="47">
        <f t="shared" si="262"/>
        <v>15.244</v>
      </c>
      <c r="N969" s="57"/>
      <c r="O969" s="57"/>
      <c r="P969" s="57"/>
      <c r="Q969" s="51"/>
    </row>
    <row r="970" spans="2:18" x14ac:dyDescent="0.2">
      <c r="B970" s="48">
        <v>65</v>
      </c>
      <c r="C970" s="55">
        <v>3.7970000000000002</v>
      </c>
      <c r="D970" s="55"/>
      <c r="E970" s="47">
        <f t="shared" si="255"/>
        <v>3.8165</v>
      </c>
      <c r="F970" s="34">
        <f t="shared" si="254"/>
        <v>5</v>
      </c>
      <c r="G970" s="47">
        <f t="shared" si="256"/>
        <v>19.0825</v>
      </c>
      <c r="H970" s="47"/>
      <c r="I970" s="48">
        <v>65</v>
      </c>
      <c r="J970" s="48">
        <v>3.7970000000000002</v>
      </c>
      <c r="K970" s="47">
        <f t="shared" si="260"/>
        <v>3.8165</v>
      </c>
      <c r="L970" s="34">
        <f t="shared" si="261"/>
        <v>5</v>
      </c>
      <c r="M970" s="47">
        <f t="shared" si="262"/>
        <v>19.0825</v>
      </c>
      <c r="N970" s="57"/>
      <c r="O970" s="57"/>
      <c r="P970" s="57"/>
      <c r="Q970" s="51"/>
    </row>
    <row r="971" spans="2:18" x14ac:dyDescent="0.2">
      <c r="B971" s="48">
        <v>67</v>
      </c>
      <c r="C971" s="55">
        <v>3.1349999999999998</v>
      </c>
      <c r="D971" s="55"/>
      <c r="E971" s="47">
        <f t="shared" ref="E971" si="263">(C970+C971)/2</f>
        <v>3.4660000000000002</v>
      </c>
      <c r="F971" s="34">
        <f t="shared" si="254"/>
        <v>2</v>
      </c>
      <c r="G971" s="47">
        <f t="shared" ref="G971" si="264">E971*F971</f>
        <v>6.9320000000000004</v>
      </c>
      <c r="H971" s="47"/>
      <c r="I971" s="48">
        <v>67</v>
      </c>
      <c r="J971" s="48">
        <v>3.1349999999999998</v>
      </c>
      <c r="K971" s="47">
        <f t="shared" ref="K971" si="265">AVERAGE(J970,J971)</f>
        <v>3.4660000000000002</v>
      </c>
      <c r="L971" s="34">
        <f t="shared" ref="L971" si="266">I971-I970</f>
        <v>2</v>
      </c>
      <c r="M971" s="47">
        <f t="shared" ref="M971" si="267">L971*K971</f>
        <v>6.9320000000000004</v>
      </c>
      <c r="N971" s="53"/>
      <c r="O971" s="57"/>
      <c r="P971" s="57"/>
      <c r="Q971" s="51"/>
    </row>
    <row r="972" spans="2:18" x14ac:dyDescent="0.2">
      <c r="B972" s="48"/>
      <c r="C972" s="55"/>
      <c r="D972" s="55"/>
      <c r="E972" s="47"/>
      <c r="F972" s="34"/>
      <c r="G972" s="47"/>
      <c r="H972" s="47"/>
      <c r="I972" s="48"/>
      <c r="J972" s="48"/>
      <c r="K972" s="47"/>
      <c r="L972" s="34"/>
      <c r="M972" s="47"/>
      <c r="N972" s="50"/>
      <c r="O972" s="50"/>
      <c r="P972" s="50"/>
      <c r="Q972" s="51"/>
      <c r="R972" s="21"/>
    </row>
    <row r="973" spans="2:18" x14ac:dyDescent="0.2">
      <c r="B973" s="48"/>
      <c r="C973" s="55"/>
      <c r="D973" s="55"/>
      <c r="E973" s="47"/>
      <c r="F973" s="34">
        <f>SUM(F949:F972)</f>
        <v>67</v>
      </c>
      <c r="G973" s="47">
        <f>SUM(G949:G972)</f>
        <v>27.886000000000003</v>
      </c>
      <c r="H973" s="47"/>
      <c r="I973" s="47"/>
      <c r="J973" s="48"/>
      <c r="K973" s="47"/>
      <c r="L973" s="34"/>
      <c r="M973" s="47"/>
      <c r="N973" s="50"/>
      <c r="O973" s="50"/>
      <c r="P973" s="50"/>
      <c r="Q973" s="51"/>
      <c r="R973" s="21"/>
    </row>
    <row r="974" spans="2:18" ht="15" x14ac:dyDescent="0.2">
      <c r="B974" s="48"/>
      <c r="C974" s="55"/>
      <c r="D974" s="55"/>
      <c r="E974" s="47"/>
      <c r="F974" s="34"/>
      <c r="G974" s="47"/>
      <c r="H974" s="47"/>
      <c r="I974" s="47"/>
      <c r="J974" s="58"/>
      <c r="K974" s="47"/>
      <c r="L974" s="34">
        <f>SUM(L951:L973)</f>
        <v>67</v>
      </c>
      <c r="M974" s="47">
        <f>SUM(M951:M973)</f>
        <v>2.7511600000000076</v>
      </c>
      <c r="N974" s="50"/>
      <c r="O974" s="50"/>
      <c r="P974" s="50"/>
      <c r="Q974" s="51"/>
      <c r="R974" s="21"/>
    </row>
    <row r="975" spans="2:18" x14ac:dyDescent="0.2">
      <c r="B975" s="48"/>
      <c r="C975" s="55"/>
      <c r="D975" s="55"/>
      <c r="E975" s="47"/>
      <c r="F975" s="34"/>
      <c r="G975" s="47"/>
      <c r="H975" s="34" t="s">
        <v>10</v>
      </c>
      <c r="I975" s="34"/>
      <c r="J975" s="34">
        <f>G973</f>
        <v>27.886000000000003</v>
      </c>
      <c r="K975" s="47" t="s">
        <v>11</v>
      </c>
      <c r="L975" s="34">
        <f>M974</f>
        <v>2.7511600000000076</v>
      </c>
      <c r="M975" s="47">
        <f>J975-L975</f>
        <v>25.134839999999997</v>
      </c>
      <c r="N975" s="50"/>
      <c r="O975" s="50"/>
      <c r="P975" s="50"/>
      <c r="Q975" s="51"/>
      <c r="R975" s="21"/>
    </row>
    <row r="976" spans="2:18" ht="15" x14ac:dyDescent="0.2">
      <c r="B976" s="58"/>
      <c r="C976" s="61"/>
      <c r="D976" s="61"/>
      <c r="E976" s="58"/>
      <c r="F976" s="54" t="s">
        <v>7</v>
      </c>
      <c r="G976" s="54"/>
      <c r="H976" s="160">
        <v>4.4000000000000004</v>
      </c>
      <c r="I976" s="160"/>
      <c r="J976" s="58"/>
      <c r="K976" s="58"/>
      <c r="L976" s="58"/>
      <c r="M976" s="58"/>
      <c r="N976" s="57"/>
      <c r="O976" s="57"/>
      <c r="P976" s="57"/>
      <c r="Q976" s="51"/>
    </row>
    <row r="977" spans="2:18" x14ac:dyDescent="0.2">
      <c r="B977" s="161" t="s">
        <v>8</v>
      </c>
      <c r="C977" s="161"/>
      <c r="D977" s="161"/>
      <c r="E977" s="161"/>
      <c r="F977" s="161"/>
      <c r="G977" s="161"/>
      <c r="H977" s="51" t="s">
        <v>5</v>
      </c>
      <c r="I977" s="161" t="s">
        <v>9</v>
      </c>
      <c r="J977" s="161"/>
      <c r="K977" s="161"/>
      <c r="L977" s="161"/>
      <c r="M977" s="161"/>
      <c r="N977" s="62"/>
      <c r="O977" s="62"/>
      <c r="P977" s="50">
        <f>I992-I990</f>
        <v>18.000000000000004</v>
      </c>
      <c r="Q977" s="51"/>
    </row>
    <row r="978" spans="2:18" x14ac:dyDescent="0.2">
      <c r="B978" s="34">
        <v>0</v>
      </c>
      <c r="C978" s="47">
        <v>0.55800000000000005</v>
      </c>
      <c r="D978" s="47"/>
      <c r="E978" s="34"/>
      <c r="F978" s="34"/>
      <c r="G978" s="34"/>
      <c r="H978" s="34"/>
      <c r="I978" s="48"/>
      <c r="J978" s="49"/>
      <c r="K978" s="47"/>
      <c r="L978" s="34"/>
      <c r="M978" s="47"/>
      <c r="N978" s="50"/>
      <c r="O978" s="50"/>
      <c r="P978" s="50"/>
      <c r="Q978" s="51"/>
      <c r="R978" s="21"/>
    </row>
    <row r="979" spans="2:18" x14ac:dyDescent="0.2">
      <c r="B979" s="34">
        <v>3</v>
      </c>
      <c r="C979" s="47">
        <v>0.60899999999999999</v>
      </c>
      <c r="D979" s="47"/>
      <c r="E979" s="47">
        <f>(C978+C979)/2</f>
        <v>0.58350000000000002</v>
      </c>
      <c r="F979" s="34">
        <f t="shared" ref="F979:F1002" si="268">B979-B978</f>
        <v>3</v>
      </c>
      <c r="G979" s="47">
        <f>E979*F979</f>
        <v>1.7505000000000002</v>
      </c>
      <c r="H979" s="34"/>
      <c r="I979" s="33"/>
      <c r="J979" s="33"/>
      <c r="K979" s="47"/>
      <c r="L979" s="34"/>
      <c r="M979" s="47"/>
      <c r="N979" s="50"/>
      <c r="O979" s="50"/>
      <c r="P979" s="50"/>
      <c r="Q979" s="52"/>
      <c r="R979" s="21"/>
    </row>
    <row r="980" spans="2:18" x14ac:dyDescent="0.2">
      <c r="B980" s="34">
        <v>5</v>
      </c>
      <c r="C980" s="47">
        <v>1.107</v>
      </c>
      <c r="D980" s="47"/>
      <c r="E980" s="47">
        <f t="shared" ref="E980:E1001" si="269">(C979+C980)/2</f>
        <v>0.85799999999999998</v>
      </c>
      <c r="F980" s="34">
        <f t="shared" si="268"/>
        <v>2</v>
      </c>
      <c r="G980" s="47">
        <f t="shared" ref="G980:G1001" si="270">E980*F980</f>
        <v>1.716</v>
      </c>
      <c r="H980" s="34"/>
      <c r="I980" s="33">
        <v>0</v>
      </c>
      <c r="J980" s="33">
        <v>0.55800000000000005</v>
      </c>
      <c r="K980" s="47"/>
      <c r="L980" s="34"/>
      <c r="M980" s="47"/>
      <c r="N980" s="50"/>
      <c r="O980" s="50"/>
      <c r="P980" s="50"/>
      <c r="Q980" s="52"/>
      <c r="R980" s="21"/>
    </row>
    <row r="981" spans="2:18" x14ac:dyDescent="0.2">
      <c r="B981" s="34">
        <v>7</v>
      </c>
      <c r="C981" s="47">
        <v>2.8079999999999998</v>
      </c>
      <c r="D981" s="47"/>
      <c r="E981" s="47">
        <f t="shared" si="269"/>
        <v>1.9575</v>
      </c>
      <c r="F981" s="34">
        <f t="shared" si="268"/>
        <v>2</v>
      </c>
      <c r="G981" s="47">
        <f t="shared" si="270"/>
        <v>3.915</v>
      </c>
      <c r="H981" s="34"/>
      <c r="I981" s="33">
        <v>3</v>
      </c>
      <c r="J981" s="33">
        <v>0.60899999999999999</v>
      </c>
      <c r="K981" s="47">
        <f t="shared" ref="K981:K1001" si="271">AVERAGE(J980,J981)</f>
        <v>0.58350000000000002</v>
      </c>
      <c r="L981" s="34">
        <f t="shared" ref="L981:L1001" si="272">I981-I980</f>
        <v>3</v>
      </c>
      <c r="M981" s="47">
        <f t="shared" ref="M981:M1001" si="273">L981*K981</f>
        <v>1.7505000000000002</v>
      </c>
      <c r="N981" s="50"/>
      <c r="O981" s="50"/>
      <c r="P981" s="50"/>
      <c r="Q981" s="52"/>
      <c r="R981" s="21"/>
    </row>
    <row r="982" spans="2:18" x14ac:dyDescent="0.2">
      <c r="B982" s="34">
        <v>10</v>
      </c>
      <c r="C982" s="47">
        <v>2.8239999999999998</v>
      </c>
      <c r="D982" s="47"/>
      <c r="E982" s="47">
        <f t="shared" si="269"/>
        <v>2.8159999999999998</v>
      </c>
      <c r="F982" s="34">
        <f t="shared" si="268"/>
        <v>3</v>
      </c>
      <c r="G982" s="47">
        <f t="shared" si="270"/>
        <v>8.4480000000000004</v>
      </c>
      <c r="H982" s="34"/>
      <c r="I982" s="33">
        <v>5</v>
      </c>
      <c r="J982" s="33">
        <v>1.107</v>
      </c>
      <c r="K982" s="47">
        <f t="shared" si="271"/>
        <v>0.85799999999999998</v>
      </c>
      <c r="L982" s="34">
        <f t="shared" si="272"/>
        <v>2</v>
      </c>
      <c r="M982" s="47">
        <f t="shared" si="273"/>
        <v>1.716</v>
      </c>
      <c r="N982" s="50"/>
      <c r="O982" s="50"/>
      <c r="P982" s="50"/>
      <c r="Q982" s="52"/>
      <c r="R982" s="21"/>
    </row>
    <row r="983" spans="2:18" x14ac:dyDescent="0.2">
      <c r="B983" s="34">
        <v>12</v>
      </c>
      <c r="C983" s="47">
        <v>1.4079999999999999</v>
      </c>
      <c r="D983" s="47"/>
      <c r="E983" s="47">
        <f t="shared" si="269"/>
        <v>2.1159999999999997</v>
      </c>
      <c r="F983" s="34">
        <f t="shared" si="268"/>
        <v>2</v>
      </c>
      <c r="G983" s="47">
        <f t="shared" si="270"/>
        <v>4.2319999999999993</v>
      </c>
      <c r="H983" s="34"/>
      <c r="I983" s="33">
        <v>7</v>
      </c>
      <c r="J983" s="33">
        <v>2.8079999999999998</v>
      </c>
      <c r="K983" s="47">
        <f t="shared" si="271"/>
        <v>1.9575</v>
      </c>
      <c r="L983" s="34">
        <f t="shared" si="272"/>
        <v>2</v>
      </c>
      <c r="M983" s="47">
        <f t="shared" si="273"/>
        <v>3.915</v>
      </c>
      <c r="N983" s="50"/>
      <c r="O983" s="50"/>
      <c r="P983" s="50"/>
      <c r="Q983" s="52"/>
      <c r="R983" s="21"/>
    </row>
    <row r="984" spans="2:18" x14ac:dyDescent="0.2">
      <c r="B984" s="34">
        <v>13</v>
      </c>
      <c r="C984" s="47">
        <v>0.60399999999999998</v>
      </c>
      <c r="D984" s="47"/>
      <c r="E984" s="47">
        <f t="shared" si="269"/>
        <v>1.006</v>
      </c>
      <c r="F984" s="34">
        <f t="shared" si="268"/>
        <v>1</v>
      </c>
      <c r="G984" s="47">
        <f t="shared" si="270"/>
        <v>1.006</v>
      </c>
      <c r="H984" s="51"/>
      <c r="I984" s="33">
        <v>10</v>
      </c>
      <c r="J984" s="33">
        <v>2.8239999999999998</v>
      </c>
      <c r="K984" s="47">
        <f t="shared" si="271"/>
        <v>2.8159999999999998</v>
      </c>
      <c r="L984" s="34">
        <f t="shared" si="272"/>
        <v>3</v>
      </c>
      <c r="M984" s="47">
        <f t="shared" si="273"/>
        <v>8.4480000000000004</v>
      </c>
      <c r="N984" s="50"/>
      <c r="O984" s="50"/>
      <c r="P984" s="50"/>
      <c r="Q984" s="52"/>
      <c r="R984" s="21"/>
    </row>
    <row r="985" spans="2:18" x14ac:dyDescent="0.2">
      <c r="B985" s="34">
        <v>14</v>
      </c>
      <c r="C985" s="47">
        <v>0.108</v>
      </c>
      <c r="D985" s="47"/>
      <c r="E985" s="47">
        <f t="shared" si="269"/>
        <v>0.35599999999999998</v>
      </c>
      <c r="F985" s="34">
        <f t="shared" si="268"/>
        <v>1</v>
      </c>
      <c r="G985" s="47">
        <f t="shared" si="270"/>
        <v>0.35599999999999998</v>
      </c>
      <c r="H985" s="51"/>
      <c r="I985" s="33">
        <v>12</v>
      </c>
      <c r="J985" s="33">
        <v>1.4079999999999999</v>
      </c>
      <c r="K985" s="47">
        <f t="shared" si="271"/>
        <v>2.1159999999999997</v>
      </c>
      <c r="L985" s="34">
        <f t="shared" si="272"/>
        <v>2</v>
      </c>
      <c r="M985" s="47">
        <f t="shared" si="273"/>
        <v>4.2319999999999993</v>
      </c>
      <c r="N985" s="50"/>
      <c r="O985" s="50"/>
      <c r="P985" s="50"/>
      <c r="Q985" s="52"/>
      <c r="R985" s="21"/>
    </row>
    <row r="986" spans="2:18" x14ac:dyDescent="0.2">
      <c r="B986" s="34">
        <v>17</v>
      </c>
      <c r="C986" s="47">
        <v>-0.45200000000000001</v>
      </c>
      <c r="D986" s="47"/>
      <c r="E986" s="47">
        <f t="shared" si="269"/>
        <v>-0.17200000000000001</v>
      </c>
      <c r="F986" s="34">
        <f t="shared" si="268"/>
        <v>3</v>
      </c>
      <c r="G986" s="47">
        <f t="shared" si="270"/>
        <v>-0.51600000000000001</v>
      </c>
      <c r="H986" s="51"/>
      <c r="I986" s="33">
        <v>13</v>
      </c>
      <c r="J986" s="33">
        <v>0.60399999999999998</v>
      </c>
      <c r="K986" s="47">
        <f t="shared" si="271"/>
        <v>1.006</v>
      </c>
      <c r="L986" s="34">
        <f t="shared" si="272"/>
        <v>1</v>
      </c>
      <c r="M986" s="47">
        <f t="shared" si="273"/>
        <v>1.006</v>
      </c>
      <c r="N986" s="53"/>
      <c r="O986" s="53"/>
      <c r="P986" s="53"/>
      <c r="Q986" s="52"/>
      <c r="R986" s="21"/>
    </row>
    <row r="987" spans="2:18" x14ac:dyDescent="0.2">
      <c r="B987" s="34">
        <v>20</v>
      </c>
      <c r="C987" s="47">
        <v>-0.59799999999999998</v>
      </c>
      <c r="D987" s="47"/>
      <c r="E987" s="47">
        <f t="shared" si="269"/>
        <v>-0.52500000000000002</v>
      </c>
      <c r="F987" s="34">
        <f t="shared" si="268"/>
        <v>3</v>
      </c>
      <c r="G987" s="47">
        <f t="shared" si="270"/>
        <v>-1.5750000000000002</v>
      </c>
      <c r="H987" s="34"/>
      <c r="I987" s="33">
        <v>14</v>
      </c>
      <c r="J987" s="33">
        <v>0.108</v>
      </c>
      <c r="K987" s="47">
        <f t="shared" si="271"/>
        <v>0.35599999999999998</v>
      </c>
      <c r="L987" s="34">
        <f t="shared" si="272"/>
        <v>1</v>
      </c>
      <c r="M987" s="47">
        <f t="shared" si="273"/>
        <v>0.35599999999999998</v>
      </c>
      <c r="N987" s="50"/>
      <c r="O987" s="50"/>
      <c r="P987" s="50"/>
      <c r="Q987" s="52"/>
      <c r="R987" s="21"/>
    </row>
    <row r="988" spans="2:18" x14ac:dyDescent="0.2">
      <c r="B988" s="34">
        <v>24</v>
      </c>
      <c r="C988" s="47">
        <v>-0.77300000000000002</v>
      </c>
      <c r="D988" s="47"/>
      <c r="E988" s="47">
        <f t="shared" si="269"/>
        <v>-0.6855</v>
      </c>
      <c r="F988" s="34">
        <f t="shared" si="268"/>
        <v>4</v>
      </c>
      <c r="G988" s="47">
        <f t="shared" si="270"/>
        <v>-2.742</v>
      </c>
      <c r="H988" s="34"/>
      <c r="I988" s="33">
        <v>17</v>
      </c>
      <c r="J988" s="33">
        <v>-0.45200000000000001</v>
      </c>
      <c r="K988" s="47">
        <f t="shared" si="271"/>
        <v>-0.17200000000000001</v>
      </c>
      <c r="L988" s="34">
        <f t="shared" si="272"/>
        <v>3</v>
      </c>
      <c r="M988" s="47">
        <f t="shared" si="273"/>
        <v>-0.51600000000000001</v>
      </c>
      <c r="N988" s="53"/>
      <c r="O988" s="53"/>
      <c r="P988" s="53"/>
      <c r="Q988" s="52"/>
      <c r="R988" s="21"/>
    </row>
    <row r="989" spans="2:18" x14ac:dyDescent="0.2">
      <c r="B989" s="34">
        <v>27</v>
      </c>
      <c r="C989" s="47">
        <v>-0.79200000000000004</v>
      </c>
      <c r="D989" s="47"/>
      <c r="E989" s="47">
        <f t="shared" si="269"/>
        <v>-0.78249999999999997</v>
      </c>
      <c r="F989" s="34">
        <f t="shared" si="268"/>
        <v>3</v>
      </c>
      <c r="G989" s="47">
        <f t="shared" si="270"/>
        <v>-2.3475000000000001</v>
      </c>
      <c r="H989" s="34"/>
      <c r="I989" s="34">
        <f>I990-(J989-J990)*2</f>
        <v>18.28</v>
      </c>
      <c r="J989" s="34">
        <v>-0.6</v>
      </c>
      <c r="K989" s="47">
        <f t="shared" si="271"/>
        <v>-0.52600000000000002</v>
      </c>
      <c r="L989" s="34">
        <f t="shared" si="272"/>
        <v>1.2800000000000011</v>
      </c>
      <c r="M989" s="47">
        <f t="shared" si="273"/>
        <v>-0.67328000000000066</v>
      </c>
      <c r="N989" s="53"/>
      <c r="O989" s="53"/>
      <c r="P989" s="53"/>
      <c r="Q989" s="52"/>
      <c r="R989" s="21"/>
    </row>
    <row r="990" spans="2:18" x14ac:dyDescent="0.2">
      <c r="B990" s="34">
        <v>30</v>
      </c>
      <c r="C990" s="47">
        <v>-0.84799999999999998</v>
      </c>
      <c r="D990" s="47"/>
      <c r="E990" s="47">
        <f t="shared" si="269"/>
        <v>-0.82000000000000006</v>
      </c>
      <c r="F990" s="34">
        <f t="shared" si="268"/>
        <v>3</v>
      </c>
      <c r="G990" s="47">
        <f t="shared" si="270"/>
        <v>-2.46</v>
      </c>
      <c r="H990" s="34"/>
      <c r="I990" s="33">
        <f>I991-9</f>
        <v>22.2</v>
      </c>
      <c r="J990" s="33">
        <f>J991</f>
        <v>-2.56</v>
      </c>
      <c r="K990" s="47">
        <f t="shared" si="271"/>
        <v>-1.58</v>
      </c>
      <c r="L990" s="34">
        <f t="shared" si="272"/>
        <v>3.9199999999999982</v>
      </c>
      <c r="M990" s="47">
        <f t="shared" si="273"/>
        <v>-6.1935999999999973</v>
      </c>
      <c r="N990" s="50"/>
      <c r="O990" s="50"/>
      <c r="P990" s="50"/>
      <c r="Q990" s="51"/>
      <c r="R990" s="21"/>
    </row>
    <row r="991" spans="2:18" x14ac:dyDescent="0.2">
      <c r="B991" s="34">
        <v>32.5</v>
      </c>
      <c r="C991" s="47">
        <v>-0.90300000000000002</v>
      </c>
      <c r="D991" s="47"/>
      <c r="E991" s="47">
        <f t="shared" si="269"/>
        <v>-0.87549999999999994</v>
      </c>
      <c r="F991" s="34">
        <f t="shared" si="268"/>
        <v>2.5</v>
      </c>
      <c r="G991" s="47">
        <f t="shared" si="270"/>
        <v>-2.1887499999999998</v>
      </c>
      <c r="H991" s="54"/>
      <c r="I991" s="33">
        <v>31.2</v>
      </c>
      <c r="J991" s="33">
        <v>-2.56</v>
      </c>
      <c r="K991" s="47">
        <f t="shared" si="271"/>
        <v>-2.56</v>
      </c>
      <c r="L991" s="34">
        <f t="shared" si="272"/>
        <v>9</v>
      </c>
      <c r="M991" s="47">
        <f t="shared" si="273"/>
        <v>-23.04</v>
      </c>
      <c r="N991" s="50"/>
      <c r="O991" s="50"/>
      <c r="P991" s="50"/>
      <c r="Q991" s="51"/>
      <c r="R991" s="21"/>
    </row>
    <row r="992" spans="2:18" x14ac:dyDescent="0.2">
      <c r="B992" s="34">
        <v>35</v>
      </c>
      <c r="C992" s="47">
        <v>-0.871</v>
      </c>
      <c r="D992" s="47"/>
      <c r="E992" s="47">
        <f t="shared" si="269"/>
        <v>-0.88700000000000001</v>
      </c>
      <c r="F992" s="34">
        <f t="shared" si="268"/>
        <v>2.5</v>
      </c>
      <c r="G992" s="47">
        <f t="shared" si="270"/>
        <v>-2.2175000000000002</v>
      </c>
      <c r="H992" s="54"/>
      <c r="I992" s="34">
        <f>I991+9</f>
        <v>40.200000000000003</v>
      </c>
      <c r="J992" s="34">
        <f>J991</f>
        <v>-2.56</v>
      </c>
      <c r="K992" s="47">
        <f t="shared" si="271"/>
        <v>-2.56</v>
      </c>
      <c r="L992" s="34">
        <f t="shared" si="272"/>
        <v>9.0000000000000036</v>
      </c>
      <c r="M992" s="47">
        <f t="shared" si="273"/>
        <v>-23.04000000000001</v>
      </c>
      <c r="N992" s="50"/>
      <c r="O992" s="50"/>
      <c r="P992" s="50"/>
      <c r="Q992" s="51"/>
      <c r="R992" s="21"/>
    </row>
    <row r="993" spans="2:18" x14ac:dyDescent="0.2">
      <c r="B993" s="48">
        <v>38</v>
      </c>
      <c r="C993" s="55">
        <v>-0.79400000000000004</v>
      </c>
      <c r="D993" s="55"/>
      <c r="E993" s="47">
        <f t="shared" si="269"/>
        <v>-0.83250000000000002</v>
      </c>
      <c r="F993" s="34">
        <f t="shared" si="268"/>
        <v>3</v>
      </c>
      <c r="G993" s="47">
        <f t="shared" si="270"/>
        <v>-2.4975000000000001</v>
      </c>
      <c r="H993" s="54"/>
      <c r="I993" s="34">
        <f>I992+(J993-J992)*2</f>
        <v>43.92</v>
      </c>
      <c r="J993" s="34">
        <v>-0.7</v>
      </c>
      <c r="K993" s="47">
        <f t="shared" si="271"/>
        <v>-1.63</v>
      </c>
      <c r="L993" s="34">
        <f t="shared" si="272"/>
        <v>3.7199999999999989</v>
      </c>
      <c r="M993" s="47">
        <f t="shared" si="273"/>
        <v>-6.0635999999999974</v>
      </c>
      <c r="N993" s="50"/>
      <c r="O993" s="50"/>
      <c r="P993" s="50"/>
      <c r="Q993" s="51"/>
      <c r="R993" s="21"/>
    </row>
    <row r="994" spans="2:18" x14ac:dyDescent="0.2">
      <c r="B994" s="48">
        <v>41</v>
      </c>
      <c r="C994" s="55">
        <v>-0.77300000000000002</v>
      </c>
      <c r="D994" s="55"/>
      <c r="E994" s="47">
        <f t="shared" si="269"/>
        <v>-0.78350000000000009</v>
      </c>
      <c r="F994" s="34">
        <f t="shared" si="268"/>
        <v>3</v>
      </c>
      <c r="G994" s="47">
        <f t="shared" si="270"/>
        <v>-2.3505000000000003</v>
      </c>
      <c r="H994" s="54"/>
      <c r="I994" s="34">
        <v>44</v>
      </c>
      <c r="J994" s="56">
        <v>-0.64200000000000002</v>
      </c>
      <c r="K994" s="47">
        <f t="shared" si="271"/>
        <v>-0.67100000000000004</v>
      </c>
      <c r="L994" s="34">
        <f t="shared" si="272"/>
        <v>7.9999999999998295E-2</v>
      </c>
      <c r="M994" s="47">
        <f t="shared" si="273"/>
        <v>-5.3679999999998861E-2</v>
      </c>
      <c r="N994" s="51"/>
      <c r="O994" s="53"/>
      <c r="P994" s="53"/>
      <c r="Q994" s="51"/>
    </row>
    <row r="995" spans="2:18" x14ac:dyDescent="0.2">
      <c r="B995" s="48">
        <v>44</v>
      </c>
      <c r="C995" s="55">
        <v>-0.64200000000000002</v>
      </c>
      <c r="D995" s="55"/>
      <c r="E995" s="47">
        <f t="shared" si="269"/>
        <v>-0.70750000000000002</v>
      </c>
      <c r="F995" s="34">
        <f t="shared" si="268"/>
        <v>3</v>
      </c>
      <c r="G995" s="47">
        <f t="shared" si="270"/>
        <v>-2.1225000000000001</v>
      </c>
      <c r="H995" s="54"/>
      <c r="I995" s="48">
        <v>47</v>
      </c>
      <c r="J995" s="48">
        <v>0.30399999999999999</v>
      </c>
      <c r="K995" s="47">
        <f t="shared" si="271"/>
        <v>-0.16900000000000001</v>
      </c>
      <c r="L995" s="34">
        <f t="shared" si="272"/>
        <v>3</v>
      </c>
      <c r="M995" s="47">
        <f t="shared" si="273"/>
        <v>-0.50700000000000001</v>
      </c>
      <c r="N995" s="51"/>
      <c r="O995" s="57"/>
      <c r="P995" s="57"/>
      <c r="Q995" s="51"/>
    </row>
    <row r="996" spans="2:18" x14ac:dyDescent="0.2">
      <c r="B996" s="48">
        <v>47</v>
      </c>
      <c r="C996" s="55">
        <v>0.30399999999999999</v>
      </c>
      <c r="D996" s="55"/>
      <c r="E996" s="47">
        <f t="shared" si="269"/>
        <v>-0.16900000000000001</v>
      </c>
      <c r="F996" s="34">
        <f t="shared" si="268"/>
        <v>3</v>
      </c>
      <c r="G996" s="47">
        <f t="shared" si="270"/>
        <v>-0.50700000000000001</v>
      </c>
      <c r="H996" s="51"/>
      <c r="I996" s="48">
        <v>50</v>
      </c>
      <c r="J996" s="48">
        <v>1.304</v>
      </c>
      <c r="K996" s="47">
        <f t="shared" si="271"/>
        <v>0.80400000000000005</v>
      </c>
      <c r="L996" s="34">
        <f t="shared" si="272"/>
        <v>3</v>
      </c>
      <c r="M996" s="47">
        <f t="shared" si="273"/>
        <v>2.4119999999999999</v>
      </c>
      <c r="N996" s="51"/>
      <c r="O996" s="57"/>
      <c r="P996" s="57"/>
      <c r="Q996" s="51"/>
    </row>
    <row r="997" spans="2:18" x14ac:dyDescent="0.2">
      <c r="B997" s="48">
        <v>50</v>
      </c>
      <c r="C997" s="55">
        <v>1.304</v>
      </c>
      <c r="D997" s="55"/>
      <c r="E997" s="47">
        <f t="shared" si="269"/>
        <v>0.80400000000000005</v>
      </c>
      <c r="F997" s="34">
        <f t="shared" si="268"/>
        <v>3</v>
      </c>
      <c r="G997" s="47">
        <f t="shared" si="270"/>
        <v>2.4119999999999999</v>
      </c>
      <c r="H997" s="51"/>
      <c r="I997" s="48">
        <v>53</v>
      </c>
      <c r="J997" s="48">
        <v>2.802</v>
      </c>
      <c r="K997" s="47">
        <f t="shared" si="271"/>
        <v>2.0529999999999999</v>
      </c>
      <c r="L997" s="34">
        <f t="shared" si="272"/>
        <v>3</v>
      </c>
      <c r="M997" s="47">
        <f t="shared" si="273"/>
        <v>6.1589999999999998</v>
      </c>
      <c r="N997" s="57"/>
      <c r="O997" s="57"/>
      <c r="P997" s="57"/>
      <c r="Q997" s="51"/>
    </row>
    <row r="998" spans="2:18" x14ac:dyDescent="0.2">
      <c r="B998" s="48">
        <v>53</v>
      </c>
      <c r="C998" s="55">
        <v>2.802</v>
      </c>
      <c r="D998" s="55"/>
      <c r="E998" s="47">
        <f t="shared" si="269"/>
        <v>2.0529999999999999</v>
      </c>
      <c r="F998" s="34">
        <f t="shared" si="268"/>
        <v>3</v>
      </c>
      <c r="G998" s="47">
        <f t="shared" si="270"/>
        <v>6.1589999999999998</v>
      </c>
      <c r="H998" s="51"/>
      <c r="I998" s="48">
        <v>55</v>
      </c>
      <c r="J998" s="48">
        <v>4.3070000000000004</v>
      </c>
      <c r="K998" s="47">
        <f t="shared" si="271"/>
        <v>3.5545</v>
      </c>
      <c r="L998" s="34">
        <f t="shared" si="272"/>
        <v>2</v>
      </c>
      <c r="M998" s="47">
        <f t="shared" si="273"/>
        <v>7.109</v>
      </c>
      <c r="N998" s="57"/>
      <c r="O998" s="57"/>
      <c r="P998" s="57"/>
      <c r="Q998" s="51"/>
    </row>
    <row r="999" spans="2:18" x14ac:dyDescent="0.2">
      <c r="B999" s="48">
        <v>55</v>
      </c>
      <c r="C999" s="55">
        <v>4.3070000000000004</v>
      </c>
      <c r="D999" s="55"/>
      <c r="E999" s="47">
        <f t="shared" si="269"/>
        <v>3.5545</v>
      </c>
      <c r="F999" s="34">
        <f t="shared" si="268"/>
        <v>2</v>
      </c>
      <c r="G999" s="47">
        <f t="shared" si="270"/>
        <v>7.109</v>
      </c>
      <c r="H999" s="51"/>
      <c r="I999" s="48">
        <v>60</v>
      </c>
      <c r="J999" s="48">
        <v>4.3239999999999998</v>
      </c>
      <c r="K999" s="47">
        <f t="shared" si="271"/>
        <v>4.3155000000000001</v>
      </c>
      <c r="L999" s="34">
        <f t="shared" si="272"/>
        <v>5</v>
      </c>
      <c r="M999" s="47">
        <f t="shared" si="273"/>
        <v>21.577500000000001</v>
      </c>
      <c r="N999" s="57"/>
      <c r="O999" s="57"/>
      <c r="P999" s="57"/>
      <c r="Q999" s="51"/>
    </row>
    <row r="1000" spans="2:18" x14ac:dyDescent="0.2">
      <c r="B1000" s="48">
        <v>60</v>
      </c>
      <c r="C1000" s="55">
        <v>4.3239999999999998</v>
      </c>
      <c r="D1000" s="55"/>
      <c r="E1000" s="47">
        <f t="shared" si="269"/>
        <v>4.3155000000000001</v>
      </c>
      <c r="F1000" s="34">
        <f t="shared" si="268"/>
        <v>5</v>
      </c>
      <c r="G1000" s="47">
        <f t="shared" si="270"/>
        <v>21.577500000000001</v>
      </c>
      <c r="H1000" s="47"/>
      <c r="I1000" s="48">
        <v>65</v>
      </c>
      <c r="J1000" s="48">
        <v>4.2990000000000004</v>
      </c>
      <c r="K1000" s="47">
        <f t="shared" si="271"/>
        <v>4.3115000000000006</v>
      </c>
      <c r="L1000" s="34">
        <f t="shared" si="272"/>
        <v>5</v>
      </c>
      <c r="M1000" s="47">
        <f t="shared" si="273"/>
        <v>21.557500000000005</v>
      </c>
      <c r="N1000" s="57"/>
      <c r="O1000" s="57"/>
      <c r="P1000" s="57"/>
      <c r="Q1000" s="51"/>
    </row>
    <row r="1001" spans="2:18" x14ac:dyDescent="0.2">
      <c r="B1001" s="48">
        <v>65</v>
      </c>
      <c r="C1001" s="55">
        <v>4.2990000000000004</v>
      </c>
      <c r="D1001" s="55"/>
      <c r="E1001" s="47">
        <f t="shared" si="269"/>
        <v>4.3115000000000006</v>
      </c>
      <c r="F1001" s="34">
        <f t="shared" si="268"/>
        <v>5</v>
      </c>
      <c r="G1001" s="47">
        <f t="shared" si="270"/>
        <v>21.557500000000005</v>
      </c>
      <c r="H1001" s="47"/>
      <c r="I1001" s="48">
        <v>67</v>
      </c>
      <c r="J1001" s="48">
        <v>2.302</v>
      </c>
      <c r="K1001" s="47">
        <f t="shared" si="271"/>
        <v>3.3005000000000004</v>
      </c>
      <c r="L1001" s="34">
        <f t="shared" si="272"/>
        <v>2</v>
      </c>
      <c r="M1001" s="47">
        <f t="shared" si="273"/>
        <v>6.6010000000000009</v>
      </c>
      <c r="N1001" s="53"/>
      <c r="O1001" s="57"/>
      <c r="P1001" s="57"/>
      <c r="Q1001" s="51"/>
    </row>
    <row r="1002" spans="2:18" x14ac:dyDescent="0.2">
      <c r="B1002" s="48">
        <v>67</v>
      </c>
      <c r="C1002" s="55">
        <v>2.302</v>
      </c>
      <c r="D1002" s="55"/>
      <c r="E1002" s="47">
        <f t="shared" ref="E1002" si="274">(C1001+C1002)/2</f>
        <v>3.3005000000000004</v>
      </c>
      <c r="F1002" s="34">
        <f t="shared" si="268"/>
        <v>2</v>
      </c>
      <c r="G1002" s="47">
        <f t="shared" ref="G1002" si="275">E1002*F1002</f>
        <v>6.6010000000000009</v>
      </c>
      <c r="H1002" s="47"/>
      <c r="I1002" s="48"/>
      <c r="J1002" s="48"/>
      <c r="K1002" s="47"/>
      <c r="L1002" s="34">
        <f>SUM(L980:L1001)</f>
        <v>67</v>
      </c>
      <c r="M1002" s="47">
        <f>SUM(M980:M1001)</f>
        <v>26.752340000000004</v>
      </c>
      <c r="N1002" s="50"/>
      <c r="O1002" s="50"/>
      <c r="P1002" s="50"/>
      <c r="Q1002" s="51"/>
      <c r="R1002" s="21"/>
    </row>
    <row r="1003" spans="2:18" x14ac:dyDescent="0.2">
      <c r="B1003" s="48"/>
      <c r="C1003" s="55"/>
      <c r="D1003" s="55"/>
      <c r="E1003" s="47"/>
      <c r="F1003" s="34">
        <f>SUM(F979:F1002)</f>
        <v>67</v>
      </c>
      <c r="G1003" s="47">
        <f>SUM(G979:G1002)</f>
        <v>65.315250000000006</v>
      </c>
      <c r="H1003" s="47"/>
      <c r="I1003" s="47"/>
      <c r="J1003" s="48"/>
      <c r="K1003" s="47"/>
      <c r="L1003" s="34"/>
      <c r="M1003" s="47"/>
      <c r="N1003" s="50"/>
      <c r="O1003" s="50"/>
      <c r="P1003" s="50"/>
      <c r="Q1003" s="51"/>
      <c r="R1003" s="21"/>
    </row>
    <row r="1004" spans="2:18" ht="15" x14ac:dyDescent="0.2">
      <c r="B1004" s="48"/>
      <c r="C1004" s="55"/>
      <c r="D1004" s="55"/>
      <c r="E1004" s="47"/>
      <c r="F1004" s="34"/>
      <c r="G1004" s="47"/>
      <c r="H1004" s="47"/>
      <c r="I1004" s="47"/>
      <c r="J1004" s="58"/>
      <c r="K1004" s="47"/>
      <c r="L1004" s="34"/>
      <c r="M1004" s="47"/>
      <c r="N1004" s="50"/>
      <c r="O1004" s="50"/>
      <c r="P1004" s="50"/>
      <c r="Q1004" s="51"/>
      <c r="R1004" s="21"/>
    </row>
    <row r="1005" spans="2:18" x14ac:dyDescent="0.2">
      <c r="B1005" s="48"/>
      <c r="C1005" s="55"/>
      <c r="D1005" s="55"/>
      <c r="E1005" s="47"/>
      <c r="F1005" s="34"/>
      <c r="G1005" s="47"/>
      <c r="H1005" s="34" t="s">
        <v>10</v>
      </c>
      <c r="I1005" s="34"/>
      <c r="J1005" s="34">
        <f>G1003</f>
        <v>65.315250000000006</v>
      </c>
      <c r="K1005" s="47" t="s">
        <v>11</v>
      </c>
      <c r="L1005" s="34">
        <f>M1002</f>
        <v>26.752340000000004</v>
      </c>
      <c r="M1005" s="47">
        <f>J1005-L1005</f>
        <v>38.562910000000002</v>
      </c>
      <c r="N1005" s="50"/>
      <c r="O1005" s="50"/>
      <c r="P1005" s="50"/>
      <c r="Q1005" s="51"/>
      <c r="R1005" s="21"/>
    </row>
    <row r="1006" spans="2:18" ht="15" x14ac:dyDescent="0.2">
      <c r="B1006" s="58"/>
      <c r="C1006" s="61"/>
      <c r="D1006" s="61"/>
      <c r="E1006" s="58"/>
      <c r="F1006" s="54" t="s">
        <v>7</v>
      </c>
      <c r="G1006" s="54"/>
      <c r="H1006" s="160">
        <v>4.5999999999999996</v>
      </c>
      <c r="I1006" s="160"/>
      <c r="J1006" s="58"/>
      <c r="K1006" s="58"/>
      <c r="L1006" s="58"/>
      <c r="M1006" s="58"/>
      <c r="N1006" s="57"/>
      <c r="O1006" s="57"/>
      <c r="P1006" s="57"/>
      <c r="Q1006" s="51"/>
    </row>
    <row r="1007" spans="2:18" x14ac:dyDescent="0.2">
      <c r="B1007" s="161" t="s">
        <v>8</v>
      </c>
      <c r="C1007" s="161"/>
      <c r="D1007" s="161"/>
      <c r="E1007" s="161"/>
      <c r="F1007" s="161"/>
      <c r="G1007" s="161"/>
      <c r="H1007" s="51" t="s">
        <v>5</v>
      </c>
      <c r="I1007" s="161" t="s">
        <v>9</v>
      </c>
      <c r="J1007" s="161"/>
      <c r="K1007" s="161"/>
      <c r="L1007" s="161"/>
      <c r="M1007" s="161"/>
      <c r="N1007" s="62"/>
      <c r="O1007" s="62"/>
      <c r="P1007" s="50">
        <f>I1022-I1020</f>
        <v>18</v>
      </c>
      <c r="Q1007" s="51"/>
    </row>
    <row r="1008" spans="2:18" x14ac:dyDescent="0.2">
      <c r="B1008" s="34">
        <v>0</v>
      </c>
      <c r="C1008" s="47">
        <v>2.3199999999999998</v>
      </c>
      <c r="D1008" s="47"/>
      <c r="E1008" s="34"/>
      <c r="F1008" s="34"/>
      <c r="G1008" s="34"/>
      <c r="H1008" s="34"/>
      <c r="I1008" s="48"/>
      <c r="J1008" s="49"/>
      <c r="K1008" s="47"/>
      <c r="L1008" s="34"/>
      <c r="M1008" s="47"/>
      <c r="N1008" s="50"/>
      <c r="O1008" s="50"/>
      <c r="P1008" s="50"/>
      <c r="Q1008" s="51"/>
      <c r="R1008" s="21"/>
    </row>
    <row r="1009" spans="2:18" x14ac:dyDescent="0.2">
      <c r="B1009" s="34">
        <v>5</v>
      </c>
      <c r="C1009" s="47">
        <v>2.3420000000000001</v>
      </c>
      <c r="D1009" s="47"/>
      <c r="E1009" s="47">
        <f>(C1008+C1009)/2</f>
        <v>2.331</v>
      </c>
      <c r="F1009" s="34">
        <f t="shared" ref="F1009:F1031" si="276">B1009-B1008</f>
        <v>5</v>
      </c>
      <c r="G1009" s="47">
        <f>E1009*F1009</f>
        <v>11.654999999999999</v>
      </c>
      <c r="H1009" s="34"/>
      <c r="I1009" s="33"/>
      <c r="J1009" s="33"/>
      <c r="K1009" s="47"/>
      <c r="L1009" s="34"/>
      <c r="M1009" s="47"/>
      <c r="N1009" s="50"/>
      <c r="O1009" s="50"/>
      <c r="P1009" s="50"/>
      <c r="Q1009" s="52"/>
      <c r="R1009" s="21"/>
    </row>
    <row r="1010" spans="2:18" x14ac:dyDescent="0.2">
      <c r="B1010" s="34">
        <v>8</v>
      </c>
      <c r="C1010" s="47">
        <v>2.7370000000000001</v>
      </c>
      <c r="D1010" s="47"/>
      <c r="E1010" s="47">
        <f t="shared" ref="E1010:E1031" si="277">(C1009+C1010)/2</f>
        <v>2.5395000000000003</v>
      </c>
      <c r="F1010" s="34">
        <f t="shared" si="276"/>
        <v>3</v>
      </c>
      <c r="G1010" s="47">
        <f t="shared" ref="G1010:G1031" si="278">E1010*F1010</f>
        <v>7.6185000000000009</v>
      </c>
      <c r="H1010" s="34"/>
      <c r="I1010" s="33"/>
      <c r="J1010" s="33"/>
      <c r="K1010" s="47"/>
      <c r="L1010" s="34"/>
      <c r="M1010" s="47"/>
      <c r="N1010" s="50"/>
      <c r="O1010" s="50"/>
      <c r="P1010" s="50"/>
      <c r="Q1010" s="52"/>
      <c r="R1010" s="21"/>
    </row>
    <row r="1011" spans="2:18" x14ac:dyDescent="0.2">
      <c r="B1011" s="34">
        <v>10</v>
      </c>
      <c r="C1011" s="47">
        <v>2.7559999999999998</v>
      </c>
      <c r="D1011" s="47"/>
      <c r="E1011" s="47">
        <f t="shared" si="277"/>
        <v>2.7465000000000002</v>
      </c>
      <c r="F1011" s="34">
        <f t="shared" si="276"/>
        <v>2</v>
      </c>
      <c r="G1011" s="47">
        <f t="shared" si="278"/>
        <v>5.4930000000000003</v>
      </c>
      <c r="H1011" s="34"/>
      <c r="I1011" s="33"/>
      <c r="J1011" s="33"/>
      <c r="K1011" s="47"/>
      <c r="L1011" s="34"/>
      <c r="M1011" s="47"/>
      <c r="N1011" s="50"/>
      <c r="O1011" s="50"/>
      <c r="P1011" s="50"/>
      <c r="Q1011" s="52"/>
      <c r="R1011" s="21"/>
    </row>
    <row r="1012" spans="2:18" x14ac:dyDescent="0.2">
      <c r="B1012" s="34">
        <v>12</v>
      </c>
      <c r="C1012" s="47">
        <v>1.762</v>
      </c>
      <c r="D1012" s="47"/>
      <c r="E1012" s="47">
        <f t="shared" si="277"/>
        <v>2.2589999999999999</v>
      </c>
      <c r="F1012" s="34">
        <f t="shared" si="276"/>
        <v>2</v>
      </c>
      <c r="G1012" s="47">
        <f t="shared" si="278"/>
        <v>4.5179999999999998</v>
      </c>
      <c r="H1012" s="34"/>
      <c r="I1012" s="33">
        <v>0</v>
      </c>
      <c r="J1012" s="33">
        <v>2.3199999999999998</v>
      </c>
      <c r="K1012" s="47"/>
      <c r="L1012" s="34"/>
      <c r="M1012" s="47"/>
      <c r="N1012" s="50"/>
      <c r="O1012" s="50"/>
      <c r="P1012" s="50"/>
      <c r="Q1012" s="52"/>
      <c r="R1012" s="21"/>
    </row>
    <row r="1013" spans="2:18" x14ac:dyDescent="0.2">
      <c r="B1013" s="34">
        <v>14</v>
      </c>
      <c r="C1013" s="47">
        <v>0.89500000000000002</v>
      </c>
      <c r="D1013" s="47"/>
      <c r="E1013" s="47">
        <f t="shared" si="277"/>
        <v>1.3285</v>
      </c>
      <c r="F1013" s="34">
        <f t="shared" si="276"/>
        <v>2</v>
      </c>
      <c r="G1013" s="47">
        <f t="shared" si="278"/>
        <v>2.657</v>
      </c>
      <c r="H1013" s="34"/>
      <c r="I1013" s="33">
        <v>5</v>
      </c>
      <c r="J1013" s="33">
        <v>2.3420000000000001</v>
      </c>
      <c r="K1013" s="47">
        <f t="shared" ref="K1013:K1031" si="279">AVERAGE(J1012,J1013)</f>
        <v>2.331</v>
      </c>
      <c r="L1013" s="34">
        <f t="shared" ref="L1013:L1031" si="280">I1013-I1012</f>
        <v>5</v>
      </c>
      <c r="M1013" s="47">
        <f t="shared" ref="M1013:M1031" si="281">L1013*K1013</f>
        <v>11.654999999999999</v>
      </c>
      <c r="N1013" s="50"/>
      <c r="O1013" s="50"/>
      <c r="P1013" s="50"/>
      <c r="Q1013" s="52"/>
      <c r="R1013" s="21"/>
    </row>
    <row r="1014" spans="2:18" x14ac:dyDescent="0.2">
      <c r="B1014" s="34">
        <v>17</v>
      </c>
      <c r="C1014" s="47">
        <v>8.5000000000000006E-2</v>
      </c>
      <c r="D1014" s="47"/>
      <c r="E1014" s="47">
        <f t="shared" si="277"/>
        <v>0.49</v>
      </c>
      <c r="F1014" s="34">
        <f t="shared" si="276"/>
        <v>3</v>
      </c>
      <c r="G1014" s="47">
        <f t="shared" si="278"/>
        <v>1.47</v>
      </c>
      <c r="H1014" s="51"/>
      <c r="I1014" s="33">
        <v>8</v>
      </c>
      <c r="J1014" s="33">
        <v>2.7370000000000001</v>
      </c>
      <c r="K1014" s="47">
        <f t="shared" si="279"/>
        <v>2.5395000000000003</v>
      </c>
      <c r="L1014" s="34">
        <f t="shared" si="280"/>
        <v>3</v>
      </c>
      <c r="M1014" s="47">
        <f t="shared" si="281"/>
        <v>7.6185000000000009</v>
      </c>
      <c r="N1014" s="50"/>
      <c r="O1014" s="50"/>
      <c r="P1014" s="50"/>
      <c r="Q1014" s="52"/>
      <c r="R1014" s="21"/>
    </row>
    <row r="1015" spans="2:18" x14ac:dyDescent="0.2">
      <c r="B1015" s="34">
        <v>20</v>
      </c>
      <c r="C1015" s="47">
        <v>-0.158</v>
      </c>
      <c r="D1015" s="47"/>
      <c r="E1015" s="47">
        <f t="shared" si="277"/>
        <v>-3.6499999999999998E-2</v>
      </c>
      <c r="F1015" s="34">
        <f t="shared" si="276"/>
        <v>3</v>
      </c>
      <c r="G1015" s="47">
        <f t="shared" si="278"/>
        <v>-0.10949999999999999</v>
      </c>
      <c r="H1015" s="51"/>
      <c r="I1015" s="33">
        <v>10</v>
      </c>
      <c r="J1015" s="33">
        <v>2.7559999999999998</v>
      </c>
      <c r="K1015" s="47">
        <f t="shared" si="279"/>
        <v>2.7465000000000002</v>
      </c>
      <c r="L1015" s="34">
        <f t="shared" si="280"/>
        <v>2</v>
      </c>
      <c r="M1015" s="47">
        <f t="shared" si="281"/>
        <v>5.4930000000000003</v>
      </c>
      <c r="N1015" s="50"/>
      <c r="O1015" s="50"/>
      <c r="P1015" s="50"/>
      <c r="Q1015" s="52"/>
      <c r="R1015" s="21"/>
    </row>
    <row r="1016" spans="2:18" x14ac:dyDescent="0.2">
      <c r="B1016" s="34">
        <v>23</v>
      </c>
      <c r="C1016" s="47">
        <v>-0.35199999999999998</v>
      </c>
      <c r="D1016" s="47"/>
      <c r="E1016" s="47">
        <f t="shared" si="277"/>
        <v>-0.255</v>
      </c>
      <c r="F1016" s="34">
        <f t="shared" si="276"/>
        <v>3</v>
      </c>
      <c r="G1016" s="47">
        <f t="shared" si="278"/>
        <v>-0.76500000000000001</v>
      </c>
      <c r="H1016" s="51"/>
      <c r="I1016" s="33">
        <v>12</v>
      </c>
      <c r="J1016" s="33">
        <v>1.762</v>
      </c>
      <c r="K1016" s="47">
        <f t="shared" si="279"/>
        <v>2.2589999999999999</v>
      </c>
      <c r="L1016" s="34">
        <f t="shared" si="280"/>
        <v>2</v>
      </c>
      <c r="M1016" s="47">
        <f t="shared" si="281"/>
        <v>4.5179999999999998</v>
      </c>
      <c r="N1016" s="53"/>
      <c r="O1016" s="53"/>
      <c r="P1016" s="53"/>
      <c r="Q1016" s="52"/>
      <c r="R1016" s="21"/>
    </row>
    <row r="1017" spans="2:18" x14ac:dyDescent="0.2">
      <c r="B1017" s="34">
        <v>26</v>
      </c>
      <c r="C1017" s="47">
        <v>-0.44</v>
      </c>
      <c r="D1017" s="47"/>
      <c r="E1017" s="47">
        <f t="shared" si="277"/>
        <v>-0.39600000000000002</v>
      </c>
      <c r="F1017" s="34">
        <f t="shared" si="276"/>
        <v>3</v>
      </c>
      <c r="G1017" s="47">
        <f t="shared" si="278"/>
        <v>-1.1880000000000002</v>
      </c>
      <c r="H1017" s="34"/>
      <c r="I1017" s="33">
        <v>14</v>
      </c>
      <c r="J1017" s="33">
        <v>0.89500000000000002</v>
      </c>
      <c r="K1017" s="47">
        <f t="shared" si="279"/>
        <v>1.3285</v>
      </c>
      <c r="L1017" s="34">
        <f t="shared" si="280"/>
        <v>2</v>
      </c>
      <c r="M1017" s="47">
        <f t="shared" si="281"/>
        <v>2.657</v>
      </c>
      <c r="N1017" s="50"/>
      <c r="O1017" s="50"/>
      <c r="P1017" s="50"/>
      <c r="Q1017" s="52"/>
      <c r="R1017" s="21"/>
    </row>
    <row r="1018" spans="2:18" x14ac:dyDescent="0.2">
      <c r="B1018" s="34">
        <v>29</v>
      </c>
      <c r="C1018" s="47">
        <v>-0.46400000000000002</v>
      </c>
      <c r="D1018" s="47"/>
      <c r="E1018" s="47">
        <f t="shared" si="277"/>
        <v>-0.45200000000000001</v>
      </c>
      <c r="F1018" s="34">
        <f t="shared" si="276"/>
        <v>3</v>
      </c>
      <c r="G1018" s="47">
        <f t="shared" si="278"/>
        <v>-1.3560000000000001</v>
      </c>
      <c r="H1018" s="34"/>
      <c r="I1018" s="33">
        <v>17</v>
      </c>
      <c r="J1018" s="33">
        <v>8.5000000000000006E-2</v>
      </c>
      <c r="K1018" s="47">
        <f t="shared" si="279"/>
        <v>0.49</v>
      </c>
      <c r="L1018" s="34">
        <f t="shared" si="280"/>
        <v>3</v>
      </c>
      <c r="M1018" s="47">
        <f t="shared" si="281"/>
        <v>1.47</v>
      </c>
      <c r="N1018" s="53"/>
      <c r="O1018" s="53"/>
      <c r="P1018" s="53"/>
      <c r="Q1018" s="52"/>
      <c r="R1018" s="21"/>
    </row>
    <row r="1019" spans="2:18" x14ac:dyDescent="0.2">
      <c r="B1019" s="34">
        <v>32</v>
      </c>
      <c r="C1019" s="47">
        <v>-0.54500000000000004</v>
      </c>
      <c r="D1019" s="47"/>
      <c r="E1019" s="47">
        <f t="shared" si="277"/>
        <v>-0.50450000000000006</v>
      </c>
      <c r="F1019" s="34">
        <f t="shared" si="276"/>
        <v>3</v>
      </c>
      <c r="G1019" s="47">
        <f t="shared" si="278"/>
        <v>-1.5135000000000001</v>
      </c>
      <c r="H1019" s="34"/>
      <c r="I1019" s="34">
        <f>I1020-(J1019-J1020)*2</f>
        <v>18.12</v>
      </c>
      <c r="J1019" s="34">
        <v>-0.1</v>
      </c>
      <c r="K1019" s="47">
        <f t="shared" si="279"/>
        <v>-7.4999999999999997E-3</v>
      </c>
      <c r="L1019" s="34">
        <f t="shared" si="280"/>
        <v>1.120000000000001</v>
      </c>
      <c r="M1019" s="47">
        <f t="shared" si="281"/>
        <v>-8.4000000000000064E-3</v>
      </c>
      <c r="N1019" s="53"/>
      <c r="O1019" s="53"/>
      <c r="P1019" s="53"/>
      <c r="Q1019" s="52"/>
      <c r="R1019" s="21"/>
    </row>
    <row r="1020" spans="2:18" x14ac:dyDescent="0.2">
      <c r="B1020" s="34">
        <v>35</v>
      </c>
      <c r="C1020" s="47">
        <v>-0.46500000000000002</v>
      </c>
      <c r="D1020" s="47"/>
      <c r="E1020" s="47">
        <f t="shared" si="277"/>
        <v>-0.505</v>
      </c>
      <c r="F1020" s="34">
        <f t="shared" si="276"/>
        <v>3</v>
      </c>
      <c r="G1020" s="47">
        <f t="shared" si="278"/>
        <v>-1.5150000000000001</v>
      </c>
      <c r="H1020" s="34"/>
      <c r="I1020" s="33">
        <f>I1021-9</f>
        <v>23</v>
      </c>
      <c r="J1020" s="33">
        <f>J1021</f>
        <v>-2.54</v>
      </c>
      <c r="K1020" s="47">
        <f t="shared" si="279"/>
        <v>-1.32</v>
      </c>
      <c r="L1020" s="34">
        <f t="shared" si="280"/>
        <v>4.879999999999999</v>
      </c>
      <c r="M1020" s="47">
        <f t="shared" si="281"/>
        <v>-6.4415999999999993</v>
      </c>
      <c r="N1020" s="50"/>
      <c r="O1020" s="50"/>
      <c r="P1020" s="50"/>
      <c r="Q1020" s="51"/>
      <c r="R1020" s="21"/>
    </row>
    <row r="1021" spans="2:18" x14ac:dyDescent="0.2">
      <c r="B1021" s="34">
        <v>38</v>
      </c>
      <c r="C1021" s="47">
        <v>-0.44</v>
      </c>
      <c r="D1021" s="47"/>
      <c r="E1021" s="47">
        <f t="shared" si="277"/>
        <v>-0.45250000000000001</v>
      </c>
      <c r="F1021" s="34">
        <f t="shared" si="276"/>
        <v>3</v>
      </c>
      <c r="G1021" s="47">
        <f t="shared" si="278"/>
        <v>-1.3574999999999999</v>
      </c>
      <c r="H1021" s="54"/>
      <c r="I1021" s="33">
        <v>32</v>
      </c>
      <c r="J1021" s="33">
        <v>-2.54</v>
      </c>
      <c r="K1021" s="47">
        <f t="shared" si="279"/>
        <v>-2.54</v>
      </c>
      <c r="L1021" s="34">
        <f t="shared" si="280"/>
        <v>9</v>
      </c>
      <c r="M1021" s="47">
        <f t="shared" si="281"/>
        <v>-22.86</v>
      </c>
      <c r="N1021" s="50"/>
      <c r="O1021" s="50"/>
      <c r="P1021" s="50"/>
      <c r="Q1021" s="51"/>
      <c r="R1021" s="21"/>
    </row>
    <row r="1022" spans="2:18" x14ac:dyDescent="0.2">
      <c r="B1022" s="34">
        <v>41</v>
      </c>
      <c r="C1022" s="47">
        <v>-0.34399999999999997</v>
      </c>
      <c r="D1022" s="47"/>
      <c r="E1022" s="47">
        <f t="shared" si="277"/>
        <v>-0.39200000000000002</v>
      </c>
      <c r="F1022" s="34">
        <f t="shared" si="276"/>
        <v>3</v>
      </c>
      <c r="G1022" s="47">
        <f t="shared" si="278"/>
        <v>-1.1760000000000002</v>
      </c>
      <c r="H1022" s="54"/>
      <c r="I1022" s="34">
        <f>I1021+9</f>
        <v>41</v>
      </c>
      <c r="J1022" s="34">
        <f>J1021</f>
        <v>-2.54</v>
      </c>
      <c r="K1022" s="47">
        <f t="shared" si="279"/>
        <v>-2.54</v>
      </c>
      <c r="L1022" s="34">
        <f t="shared" si="280"/>
        <v>9</v>
      </c>
      <c r="M1022" s="47">
        <f t="shared" si="281"/>
        <v>-22.86</v>
      </c>
      <c r="N1022" s="50"/>
      <c r="O1022" s="50"/>
      <c r="P1022" s="50"/>
      <c r="Q1022" s="51"/>
      <c r="R1022" s="21"/>
    </row>
    <row r="1023" spans="2:18" x14ac:dyDescent="0.2">
      <c r="B1023" s="48">
        <v>44</v>
      </c>
      <c r="C1023" s="55">
        <v>-0.30299999999999999</v>
      </c>
      <c r="D1023" s="55"/>
      <c r="E1023" s="47">
        <f t="shared" si="277"/>
        <v>-0.32350000000000001</v>
      </c>
      <c r="F1023" s="34">
        <f t="shared" si="276"/>
        <v>3</v>
      </c>
      <c r="G1023" s="47">
        <f t="shared" si="278"/>
        <v>-0.97050000000000003</v>
      </c>
      <c r="H1023" s="54"/>
      <c r="I1023" s="34">
        <f>I1022+(J1023-J1022)*2</f>
        <v>45.480000000000004</v>
      </c>
      <c r="J1023" s="34">
        <v>-0.3</v>
      </c>
      <c r="K1023" s="47">
        <f t="shared" si="279"/>
        <v>-1.42</v>
      </c>
      <c r="L1023" s="34">
        <f t="shared" si="280"/>
        <v>4.480000000000004</v>
      </c>
      <c r="M1023" s="47">
        <f t="shared" si="281"/>
        <v>-6.3616000000000055</v>
      </c>
      <c r="N1023" s="50"/>
      <c r="O1023" s="50"/>
      <c r="P1023" s="50"/>
      <c r="Q1023" s="51"/>
      <c r="R1023" s="21"/>
    </row>
    <row r="1024" spans="2:18" x14ac:dyDescent="0.2">
      <c r="B1024" s="48">
        <v>47</v>
      </c>
      <c r="C1024" s="55">
        <v>-0.25</v>
      </c>
      <c r="D1024" s="55"/>
      <c r="E1024" s="47">
        <f t="shared" si="277"/>
        <v>-0.27649999999999997</v>
      </c>
      <c r="F1024" s="34">
        <f t="shared" si="276"/>
        <v>3</v>
      </c>
      <c r="G1024" s="47">
        <f t="shared" si="278"/>
        <v>-0.8294999999999999</v>
      </c>
      <c r="H1024" s="54"/>
      <c r="I1024" s="34">
        <v>44</v>
      </c>
      <c r="J1024" s="56">
        <v>-0.30299999999999999</v>
      </c>
      <c r="K1024" s="47">
        <f t="shared" si="279"/>
        <v>-0.30149999999999999</v>
      </c>
      <c r="L1024" s="34">
        <f t="shared" si="280"/>
        <v>-1.480000000000004</v>
      </c>
      <c r="M1024" s="47">
        <f t="shared" si="281"/>
        <v>0.44622000000000117</v>
      </c>
      <c r="N1024" s="51"/>
      <c r="O1024" s="53"/>
      <c r="P1024" s="53"/>
      <c r="Q1024" s="51"/>
    </row>
    <row r="1025" spans="2:18" x14ac:dyDescent="0.2">
      <c r="B1025" s="48">
        <v>50</v>
      </c>
      <c r="C1025" s="55">
        <v>0.747</v>
      </c>
      <c r="D1025" s="55"/>
      <c r="E1025" s="47">
        <f t="shared" si="277"/>
        <v>0.2485</v>
      </c>
      <c r="F1025" s="34">
        <f t="shared" si="276"/>
        <v>3</v>
      </c>
      <c r="G1025" s="47">
        <f t="shared" si="278"/>
        <v>0.74550000000000005</v>
      </c>
      <c r="H1025" s="54"/>
      <c r="I1025" s="48">
        <v>47</v>
      </c>
      <c r="J1025" s="48">
        <v>-0.25</v>
      </c>
      <c r="K1025" s="47">
        <f t="shared" si="279"/>
        <v>-0.27649999999999997</v>
      </c>
      <c r="L1025" s="34">
        <f t="shared" si="280"/>
        <v>3</v>
      </c>
      <c r="M1025" s="47">
        <f t="shared" si="281"/>
        <v>-0.8294999999999999</v>
      </c>
      <c r="N1025" s="51"/>
      <c r="O1025" s="57"/>
      <c r="P1025" s="57"/>
      <c r="Q1025" s="51"/>
    </row>
    <row r="1026" spans="2:18" x14ac:dyDescent="0.2">
      <c r="B1026" s="48">
        <v>52</v>
      </c>
      <c r="C1026" s="55">
        <v>2.8450000000000002</v>
      </c>
      <c r="D1026" s="55"/>
      <c r="E1026" s="47">
        <f t="shared" si="277"/>
        <v>1.796</v>
      </c>
      <c r="F1026" s="34">
        <f t="shared" si="276"/>
        <v>2</v>
      </c>
      <c r="G1026" s="47">
        <f t="shared" si="278"/>
        <v>3.5920000000000001</v>
      </c>
      <c r="H1026" s="51"/>
      <c r="I1026" s="48">
        <v>50</v>
      </c>
      <c r="J1026" s="48">
        <v>0.747</v>
      </c>
      <c r="K1026" s="47">
        <f t="shared" si="279"/>
        <v>0.2485</v>
      </c>
      <c r="L1026" s="34">
        <f t="shared" si="280"/>
        <v>3</v>
      </c>
      <c r="M1026" s="47">
        <f t="shared" si="281"/>
        <v>0.74550000000000005</v>
      </c>
      <c r="N1026" s="51"/>
      <c r="O1026" s="57"/>
      <c r="P1026" s="57"/>
      <c r="Q1026" s="51"/>
    </row>
    <row r="1027" spans="2:18" x14ac:dyDescent="0.2">
      <c r="B1027" s="48">
        <v>54</v>
      </c>
      <c r="C1027" s="55">
        <v>4.1369999999999996</v>
      </c>
      <c r="D1027" s="55"/>
      <c r="E1027" s="47">
        <f t="shared" si="277"/>
        <v>3.4909999999999997</v>
      </c>
      <c r="F1027" s="34">
        <f t="shared" si="276"/>
        <v>2</v>
      </c>
      <c r="G1027" s="47">
        <f t="shared" si="278"/>
        <v>6.9819999999999993</v>
      </c>
      <c r="H1027" s="51"/>
      <c r="I1027" s="48">
        <v>52</v>
      </c>
      <c r="J1027" s="48">
        <v>2.8450000000000002</v>
      </c>
      <c r="K1027" s="47">
        <f t="shared" si="279"/>
        <v>1.796</v>
      </c>
      <c r="L1027" s="34">
        <f t="shared" si="280"/>
        <v>2</v>
      </c>
      <c r="M1027" s="47">
        <f t="shared" si="281"/>
        <v>3.5920000000000001</v>
      </c>
      <c r="N1027" s="57"/>
      <c r="O1027" s="57"/>
      <c r="P1027" s="57"/>
      <c r="Q1027" s="51"/>
    </row>
    <row r="1028" spans="2:18" x14ac:dyDescent="0.2">
      <c r="B1028" s="48">
        <v>58</v>
      </c>
      <c r="C1028" s="55">
        <v>4.1559999999999997</v>
      </c>
      <c r="D1028" s="55"/>
      <c r="E1028" s="47">
        <f t="shared" si="277"/>
        <v>4.1464999999999996</v>
      </c>
      <c r="F1028" s="34">
        <f t="shared" si="276"/>
        <v>4</v>
      </c>
      <c r="G1028" s="47">
        <f t="shared" si="278"/>
        <v>16.585999999999999</v>
      </c>
      <c r="H1028" s="51"/>
      <c r="I1028" s="48">
        <v>54</v>
      </c>
      <c r="J1028" s="48">
        <v>4.1369999999999996</v>
      </c>
      <c r="K1028" s="47">
        <f t="shared" si="279"/>
        <v>3.4909999999999997</v>
      </c>
      <c r="L1028" s="34">
        <f t="shared" si="280"/>
        <v>2</v>
      </c>
      <c r="M1028" s="47">
        <f t="shared" si="281"/>
        <v>6.9819999999999993</v>
      </c>
      <c r="N1028" s="57"/>
      <c r="O1028" s="57"/>
      <c r="P1028" s="57"/>
      <c r="Q1028" s="51"/>
    </row>
    <row r="1029" spans="2:18" x14ac:dyDescent="0.2">
      <c r="B1029" s="48">
        <v>63</v>
      </c>
      <c r="C1029" s="55">
        <v>4.125</v>
      </c>
      <c r="D1029" s="55"/>
      <c r="E1029" s="47">
        <f t="shared" si="277"/>
        <v>4.1404999999999994</v>
      </c>
      <c r="F1029" s="34">
        <f t="shared" si="276"/>
        <v>5</v>
      </c>
      <c r="G1029" s="47">
        <f t="shared" si="278"/>
        <v>20.702499999999997</v>
      </c>
      <c r="H1029" s="51"/>
      <c r="I1029" s="48">
        <v>58</v>
      </c>
      <c r="J1029" s="48">
        <v>4.1559999999999997</v>
      </c>
      <c r="K1029" s="47">
        <f t="shared" si="279"/>
        <v>4.1464999999999996</v>
      </c>
      <c r="L1029" s="34">
        <f t="shared" si="280"/>
        <v>4</v>
      </c>
      <c r="M1029" s="47">
        <f t="shared" si="281"/>
        <v>16.585999999999999</v>
      </c>
      <c r="N1029" s="57"/>
      <c r="O1029" s="57"/>
      <c r="P1029" s="57"/>
      <c r="Q1029" s="51"/>
    </row>
    <row r="1030" spans="2:18" x14ac:dyDescent="0.2">
      <c r="B1030" s="48">
        <v>66</v>
      </c>
      <c r="C1030" s="55">
        <v>2.8450000000000002</v>
      </c>
      <c r="D1030" s="55"/>
      <c r="E1030" s="47">
        <f t="shared" si="277"/>
        <v>3.4850000000000003</v>
      </c>
      <c r="F1030" s="34">
        <f t="shared" si="276"/>
        <v>3</v>
      </c>
      <c r="G1030" s="47">
        <f t="shared" si="278"/>
        <v>10.455000000000002</v>
      </c>
      <c r="H1030" s="47"/>
      <c r="I1030" s="48">
        <v>63</v>
      </c>
      <c r="J1030" s="48">
        <v>4.125</v>
      </c>
      <c r="K1030" s="47">
        <f t="shared" si="279"/>
        <v>4.1404999999999994</v>
      </c>
      <c r="L1030" s="34">
        <f t="shared" si="280"/>
        <v>5</v>
      </c>
      <c r="M1030" s="47">
        <f t="shared" si="281"/>
        <v>20.702499999999997</v>
      </c>
      <c r="N1030" s="57"/>
      <c r="O1030" s="57"/>
      <c r="P1030" s="57"/>
      <c r="Q1030" s="51"/>
    </row>
    <row r="1031" spans="2:18" x14ac:dyDescent="0.2">
      <c r="B1031" s="48">
        <v>71</v>
      </c>
      <c r="C1031" s="55">
        <v>2.7959999999999998</v>
      </c>
      <c r="D1031" s="55"/>
      <c r="E1031" s="47">
        <f t="shared" si="277"/>
        <v>2.8205</v>
      </c>
      <c r="F1031" s="34">
        <f t="shared" si="276"/>
        <v>5</v>
      </c>
      <c r="G1031" s="47">
        <f t="shared" si="278"/>
        <v>14.102499999999999</v>
      </c>
      <c r="H1031" s="47"/>
      <c r="I1031" s="48">
        <v>66</v>
      </c>
      <c r="J1031" s="48">
        <v>2.8450000000000002</v>
      </c>
      <c r="K1031" s="47">
        <f t="shared" si="279"/>
        <v>3.4850000000000003</v>
      </c>
      <c r="L1031" s="34">
        <f t="shared" si="280"/>
        <v>3</v>
      </c>
      <c r="M1031" s="47">
        <f t="shared" si="281"/>
        <v>10.455000000000002</v>
      </c>
      <c r="N1031" s="53"/>
      <c r="O1031" s="57"/>
      <c r="P1031" s="57"/>
      <c r="Q1031" s="51"/>
    </row>
    <row r="1032" spans="2:18" x14ac:dyDescent="0.2">
      <c r="B1032" s="48"/>
      <c r="C1032" s="55"/>
      <c r="D1032" s="55"/>
      <c r="E1032" s="47"/>
      <c r="F1032" s="34"/>
      <c r="G1032" s="47"/>
      <c r="H1032" s="47"/>
      <c r="I1032" s="48">
        <v>71</v>
      </c>
      <c r="J1032" s="48">
        <v>2.7959999999999998</v>
      </c>
      <c r="K1032" s="47">
        <f t="shared" ref="K1032" si="282">AVERAGE(J1031,J1032)</f>
        <v>2.8205</v>
      </c>
      <c r="L1032" s="34">
        <f t="shared" ref="L1032" si="283">I1032-I1031</f>
        <v>5</v>
      </c>
      <c r="M1032" s="47">
        <f t="shared" ref="M1032" si="284">L1032*K1032</f>
        <v>14.102499999999999</v>
      </c>
      <c r="N1032" s="50"/>
      <c r="O1032" s="50"/>
      <c r="P1032" s="50"/>
      <c r="Q1032" s="51"/>
      <c r="R1032" s="21"/>
    </row>
    <row r="1033" spans="2:18" x14ac:dyDescent="0.2">
      <c r="B1033" s="48"/>
      <c r="C1033" s="55"/>
      <c r="D1033" s="55"/>
      <c r="E1033" s="47"/>
      <c r="F1033" s="34">
        <f>SUM(F1009:F1032)</f>
        <v>71</v>
      </c>
      <c r="G1033" s="47">
        <f>SUM(G1009:G1032)</f>
        <v>95.796500000000009</v>
      </c>
      <c r="H1033" s="47"/>
      <c r="I1033" s="47"/>
      <c r="J1033" s="48"/>
      <c r="K1033" s="47"/>
      <c r="L1033" s="34">
        <f>SUM(L1013:L1032)</f>
        <v>71</v>
      </c>
      <c r="M1033" s="47">
        <f>SUM(M1013:M1032)</f>
        <v>47.662119999999994</v>
      </c>
      <c r="N1033" s="50"/>
      <c r="O1033" s="50"/>
      <c r="P1033" s="50"/>
      <c r="Q1033" s="51"/>
      <c r="R1033" s="21"/>
    </row>
    <row r="1034" spans="2:18" ht="15" x14ac:dyDescent="0.2">
      <c r="B1034" s="48"/>
      <c r="C1034" s="55"/>
      <c r="D1034" s="55"/>
      <c r="E1034" s="47"/>
      <c r="F1034" s="34"/>
      <c r="G1034" s="47"/>
      <c r="H1034" s="47"/>
      <c r="I1034" s="47"/>
      <c r="J1034" s="58"/>
      <c r="K1034" s="47"/>
      <c r="L1034" s="34"/>
      <c r="M1034" s="47"/>
      <c r="N1034" s="50"/>
      <c r="O1034" s="50"/>
      <c r="P1034" s="50"/>
      <c r="Q1034" s="51"/>
      <c r="R1034" s="21"/>
    </row>
    <row r="1035" spans="2:18" x14ac:dyDescent="0.2">
      <c r="B1035" s="48"/>
      <c r="C1035" s="55"/>
      <c r="D1035" s="55"/>
      <c r="E1035" s="47"/>
      <c r="F1035" s="34"/>
      <c r="G1035" s="47"/>
      <c r="H1035" s="34" t="s">
        <v>10</v>
      </c>
      <c r="I1035" s="34"/>
      <c r="J1035" s="34">
        <f>G1033</f>
        <v>95.796500000000009</v>
      </c>
      <c r="K1035" s="47" t="s">
        <v>11</v>
      </c>
      <c r="L1035" s="34">
        <f>M1033</f>
        <v>47.662119999999994</v>
      </c>
      <c r="M1035" s="47">
        <f>J1035-L1035</f>
        <v>48.134380000000014</v>
      </c>
      <c r="N1035" s="50"/>
      <c r="O1035" s="50"/>
      <c r="P1035" s="50"/>
      <c r="Q1035" s="51"/>
      <c r="R1035" s="21"/>
    </row>
    <row r="1036" spans="2:18" x14ac:dyDescent="0.2">
      <c r="B1036" s="52"/>
      <c r="C1036" s="59"/>
      <c r="D1036" s="59"/>
      <c r="E1036" s="51"/>
      <c r="F1036" s="51"/>
      <c r="G1036" s="51"/>
      <c r="H1036" s="51"/>
      <c r="I1036" s="51"/>
      <c r="J1036" s="60"/>
      <c r="K1036" s="51"/>
      <c r="L1036" s="51"/>
      <c r="M1036" s="51"/>
      <c r="N1036" s="51"/>
      <c r="O1036" s="51"/>
      <c r="P1036" s="51"/>
      <c r="Q1036" s="51"/>
    </row>
    <row r="1037" spans="2:18" ht="15" x14ac:dyDescent="0.2">
      <c r="B1037" s="58"/>
      <c r="C1037" s="61"/>
      <c r="D1037" s="61"/>
      <c r="E1037" s="58"/>
      <c r="F1037" s="54" t="s">
        <v>7</v>
      </c>
      <c r="G1037" s="54"/>
      <c r="H1037" s="160">
        <v>4.8</v>
      </c>
      <c r="I1037" s="160"/>
      <c r="J1037" s="58"/>
      <c r="K1037" s="58"/>
      <c r="L1037" s="58"/>
      <c r="M1037" s="58"/>
      <c r="N1037" s="57"/>
      <c r="O1037" s="57"/>
      <c r="P1037" s="57"/>
      <c r="Q1037" s="51"/>
    </row>
    <row r="1038" spans="2:18" x14ac:dyDescent="0.2">
      <c r="B1038" s="161" t="s">
        <v>8</v>
      </c>
      <c r="C1038" s="161"/>
      <c r="D1038" s="161"/>
      <c r="E1038" s="161"/>
      <c r="F1038" s="161"/>
      <c r="G1038" s="161"/>
      <c r="H1038" s="51" t="s">
        <v>5</v>
      </c>
      <c r="I1038" s="161" t="s">
        <v>9</v>
      </c>
      <c r="J1038" s="161"/>
      <c r="K1038" s="161"/>
      <c r="L1038" s="161"/>
      <c r="M1038" s="161"/>
      <c r="N1038" s="62"/>
      <c r="O1038" s="62"/>
      <c r="P1038" s="50">
        <f>I1053-I1051</f>
        <v>18</v>
      </c>
      <c r="Q1038" s="51"/>
    </row>
    <row r="1039" spans="2:18" x14ac:dyDescent="0.2">
      <c r="B1039" s="34">
        <v>0</v>
      </c>
      <c r="C1039" s="47">
        <v>2.5329999999999999</v>
      </c>
      <c r="D1039" s="47"/>
      <c r="E1039" s="34"/>
      <c r="F1039" s="34"/>
      <c r="G1039" s="34"/>
      <c r="H1039" s="34"/>
      <c r="I1039" s="48"/>
      <c r="J1039" s="49"/>
      <c r="K1039" s="47"/>
      <c r="L1039" s="34"/>
      <c r="M1039" s="47"/>
      <c r="N1039" s="50"/>
      <c r="O1039" s="50"/>
      <c r="P1039" s="50"/>
      <c r="Q1039" s="51"/>
      <c r="R1039" s="21"/>
    </row>
    <row r="1040" spans="2:18" x14ac:dyDescent="0.2">
      <c r="B1040" s="34">
        <v>5</v>
      </c>
      <c r="C1040" s="47">
        <v>2.4260000000000002</v>
      </c>
      <c r="D1040" s="47"/>
      <c r="E1040" s="47">
        <f>(C1039+C1040)/2</f>
        <v>2.4794999999999998</v>
      </c>
      <c r="F1040" s="34">
        <f t="shared" ref="F1040:F1060" si="285">B1040-B1039</f>
        <v>5</v>
      </c>
      <c r="G1040" s="47">
        <f>E1040*F1040</f>
        <v>12.397499999999999</v>
      </c>
      <c r="H1040" s="34"/>
      <c r="I1040" s="33"/>
      <c r="J1040" s="33"/>
      <c r="K1040" s="47"/>
      <c r="L1040" s="34"/>
      <c r="M1040" s="47"/>
      <c r="N1040" s="50"/>
      <c r="O1040" s="50"/>
      <c r="P1040" s="50"/>
      <c r="Q1040" s="52"/>
      <c r="R1040" s="21"/>
    </row>
    <row r="1041" spans="2:18" x14ac:dyDescent="0.2">
      <c r="B1041" s="34">
        <v>10</v>
      </c>
      <c r="C1041" s="47">
        <v>2.411</v>
      </c>
      <c r="D1041" s="47"/>
      <c r="E1041" s="47">
        <f t="shared" ref="E1041:E1060" si="286">(C1040+C1041)/2</f>
        <v>2.4184999999999999</v>
      </c>
      <c r="F1041" s="34">
        <f t="shared" si="285"/>
        <v>5</v>
      </c>
      <c r="G1041" s="47">
        <f t="shared" ref="G1041:G1060" si="287">E1041*F1041</f>
        <v>12.092499999999999</v>
      </c>
      <c r="H1041" s="34"/>
      <c r="I1041" s="33"/>
      <c r="J1041" s="33"/>
      <c r="K1041" s="47"/>
      <c r="L1041" s="34"/>
      <c r="M1041" s="47"/>
      <c r="N1041" s="50"/>
      <c r="O1041" s="50"/>
      <c r="P1041" s="50"/>
      <c r="Q1041" s="52"/>
      <c r="R1041" s="21"/>
    </row>
    <row r="1042" spans="2:18" x14ac:dyDescent="0.2">
      <c r="B1042" s="34">
        <v>12</v>
      </c>
      <c r="C1042" s="47">
        <v>1.6160000000000001</v>
      </c>
      <c r="D1042" s="47"/>
      <c r="E1042" s="47">
        <f t="shared" si="286"/>
        <v>2.0135000000000001</v>
      </c>
      <c r="F1042" s="34">
        <f t="shared" si="285"/>
        <v>2</v>
      </c>
      <c r="G1042" s="47">
        <f t="shared" si="287"/>
        <v>4.0270000000000001</v>
      </c>
      <c r="H1042" s="34"/>
      <c r="I1042" s="33"/>
      <c r="J1042" s="33"/>
      <c r="K1042" s="47"/>
      <c r="L1042" s="34"/>
      <c r="M1042" s="47"/>
      <c r="N1042" s="50"/>
      <c r="O1042" s="50"/>
      <c r="P1042" s="50"/>
      <c r="Q1042" s="52"/>
      <c r="R1042" s="21"/>
    </row>
    <row r="1043" spans="2:18" x14ac:dyDescent="0.2">
      <c r="B1043" s="34">
        <v>14</v>
      </c>
      <c r="C1043" s="47">
        <v>0.85299999999999998</v>
      </c>
      <c r="D1043" s="47"/>
      <c r="E1043" s="47">
        <f t="shared" si="286"/>
        <v>1.2345000000000002</v>
      </c>
      <c r="F1043" s="34">
        <f t="shared" si="285"/>
        <v>2</v>
      </c>
      <c r="G1043" s="47">
        <f t="shared" si="287"/>
        <v>2.4690000000000003</v>
      </c>
      <c r="H1043" s="34"/>
      <c r="I1043" s="33"/>
      <c r="J1043" s="33"/>
      <c r="K1043" s="47"/>
      <c r="L1043" s="34"/>
      <c r="M1043" s="47"/>
      <c r="N1043" s="50"/>
      <c r="O1043" s="50"/>
      <c r="P1043" s="50"/>
      <c r="Q1043" s="52"/>
      <c r="R1043" s="21"/>
    </row>
    <row r="1044" spans="2:18" x14ac:dyDescent="0.2">
      <c r="B1044" s="34">
        <v>17</v>
      </c>
      <c r="C1044" s="47">
        <v>0.109</v>
      </c>
      <c r="D1044" s="47"/>
      <c r="E1044" s="47">
        <f t="shared" si="286"/>
        <v>0.48099999999999998</v>
      </c>
      <c r="F1044" s="34">
        <f t="shared" si="285"/>
        <v>3</v>
      </c>
      <c r="G1044" s="47">
        <f t="shared" si="287"/>
        <v>1.4430000000000001</v>
      </c>
      <c r="H1044" s="34"/>
      <c r="I1044" s="33"/>
      <c r="J1044" s="33"/>
      <c r="K1044" s="47"/>
      <c r="L1044" s="34"/>
      <c r="M1044" s="47"/>
      <c r="N1044" s="50"/>
      <c r="O1044" s="50"/>
      <c r="P1044" s="50"/>
      <c r="Q1044" s="52"/>
      <c r="R1044" s="21"/>
    </row>
    <row r="1045" spans="2:18" x14ac:dyDescent="0.2">
      <c r="B1045" s="34">
        <v>20</v>
      </c>
      <c r="C1045" s="47">
        <v>-0.56399999999999995</v>
      </c>
      <c r="D1045" s="47"/>
      <c r="E1045" s="47">
        <f t="shared" si="286"/>
        <v>-0.22749999999999998</v>
      </c>
      <c r="F1045" s="34">
        <f t="shared" si="285"/>
        <v>3</v>
      </c>
      <c r="G1045" s="47">
        <f t="shared" si="287"/>
        <v>-0.68249999999999988</v>
      </c>
      <c r="H1045" s="51"/>
      <c r="I1045" s="33"/>
      <c r="J1045" s="33"/>
      <c r="K1045" s="47"/>
      <c r="L1045" s="34"/>
      <c r="M1045" s="47"/>
      <c r="N1045" s="50"/>
      <c r="O1045" s="50"/>
      <c r="P1045" s="50"/>
      <c r="Q1045" s="52"/>
      <c r="R1045" s="21"/>
    </row>
    <row r="1046" spans="2:18" x14ac:dyDescent="0.2">
      <c r="B1046" s="34">
        <v>23</v>
      </c>
      <c r="C1046" s="47">
        <v>-0.68899999999999995</v>
      </c>
      <c r="D1046" s="47"/>
      <c r="E1046" s="47">
        <f t="shared" si="286"/>
        <v>-0.62649999999999995</v>
      </c>
      <c r="F1046" s="34">
        <f t="shared" si="285"/>
        <v>3</v>
      </c>
      <c r="G1046" s="47">
        <f t="shared" si="287"/>
        <v>-1.8794999999999997</v>
      </c>
      <c r="H1046" s="51"/>
      <c r="I1046" s="33">
        <v>0</v>
      </c>
      <c r="J1046" s="33">
        <v>2.5329999999999999</v>
      </c>
      <c r="K1046" s="47"/>
      <c r="L1046" s="34"/>
      <c r="M1046" s="47"/>
      <c r="N1046" s="50"/>
      <c r="O1046" s="50"/>
      <c r="P1046" s="50"/>
      <c r="Q1046" s="52"/>
      <c r="R1046" s="21"/>
    </row>
    <row r="1047" spans="2:18" x14ac:dyDescent="0.2">
      <c r="B1047" s="34">
        <v>26</v>
      </c>
      <c r="C1047" s="47">
        <v>-0.83299999999999996</v>
      </c>
      <c r="D1047" s="47"/>
      <c r="E1047" s="47">
        <f t="shared" si="286"/>
        <v>-0.7609999999999999</v>
      </c>
      <c r="F1047" s="34">
        <f t="shared" si="285"/>
        <v>3</v>
      </c>
      <c r="G1047" s="47">
        <f t="shared" si="287"/>
        <v>-2.2829999999999995</v>
      </c>
      <c r="H1047" s="51"/>
      <c r="I1047" s="33">
        <v>5</v>
      </c>
      <c r="J1047" s="33">
        <v>2.4260000000000002</v>
      </c>
      <c r="K1047" s="47">
        <f t="shared" ref="K1047:K1062" si="288">AVERAGE(J1046,J1047)</f>
        <v>2.4794999999999998</v>
      </c>
      <c r="L1047" s="34">
        <f t="shared" ref="L1047:L1062" si="289">I1047-I1046</f>
        <v>5</v>
      </c>
      <c r="M1047" s="47">
        <f t="shared" ref="M1047:M1062" si="290">L1047*K1047</f>
        <v>12.397499999999999</v>
      </c>
      <c r="N1047" s="53"/>
      <c r="O1047" s="53"/>
      <c r="P1047" s="53"/>
      <c r="Q1047" s="52"/>
      <c r="R1047" s="21"/>
    </row>
    <row r="1048" spans="2:18" x14ac:dyDescent="0.2">
      <c r="B1048" s="34">
        <v>31</v>
      </c>
      <c r="C1048" s="47">
        <v>-0.85699999999999998</v>
      </c>
      <c r="D1048" s="47"/>
      <c r="E1048" s="47">
        <f t="shared" si="286"/>
        <v>-0.84499999999999997</v>
      </c>
      <c r="F1048" s="34">
        <f t="shared" si="285"/>
        <v>5</v>
      </c>
      <c r="G1048" s="47">
        <f t="shared" si="287"/>
        <v>-4.2249999999999996</v>
      </c>
      <c r="H1048" s="34"/>
      <c r="I1048" s="33">
        <v>10</v>
      </c>
      <c r="J1048" s="33">
        <v>2.411</v>
      </c>
      <c r="K1048" s="47">
        <f t="shared" si="288"/>
        <v>2.4184999999999999</v>
      </c>
      <c r="L1048" s="34">
        <f t="shared" si="289"/>
        <v>5</v>
      </c>
      <c r="M1048" s="47">
        <f t="shared" si="290"/>
        <v>12.092499999999999</v>
      </c>
      <c r="N1048" s="50"/>
      <c r="O1048" s="50"/>
      <c r="P1048" s="50"/>
      <c r="Q1048" s="52"/>
      <c r="R1048" s="21"/>
    </row>
    <row r="1049" spans="2:18" x14ac:dyDescent="0.2">
      <c r="B1049" s="34">
        <v>33</v>
      </c>
      <c r="C1049" s="47">
        <v>-0.81200000000000006</v>
      </c>
      <c r="D1049" s="47"/>
      <c r="E1049" s="47">
        <f t="shared" si="286"/>
        <v>-0.83450000000000002</v>
      </c>
      <c r="F1049" s="34">
        <f t="shared" si="285"/>
        <v>2</v>
      </c>
      <c r="G1049" s="47">
        <f t="shared" si="287"/>
        <v>-1.669</v>
      </c>
      <c r="H1049" s="34"/>
      <c r="I1049" s="33">
        <v>12</v>
      </c>
      <c r="J1049" s="33">
        <v>1.6160000000000001</v>
      </c>
      <c r="K1049" s="47">
        <f t="shared" si="288"/>
        <v>2.0135000000000001</v>
      </c>
      <c r="L1049" s="34">
        <f t="shared" si="289"/>
        <v>2</v>
      </c>
      <c r="M1049" s="47">
        <f t="shared" si="290"/>
        <v>4.0270000000000001</v>
      </c>
      <c r="N1049" s="53"/>
      <c r="O1049" s="53"/>
      <c r="P1049" s="53"/>
      <c r="Q1049" s="52"/>
      <c r="R1049" s="21"/>
    </row>
    <row r="1050" spans="2:18" x14ac:dyDescent="0.2">
      <c r="B1050" s="34">
        <v>36</v>
      </c>
      <c r="C1050" s="47">
        <v>-0.77300000000000002</v>
      </c>
      <c r="D1050" s="47"/>
      <c r="E1050" s="47">
        <f t="shared" si="286"/>
        <v>-0.79249999999999998</v>
      </c>
      <c r="F1050" s="34">
        <f t="shared" si="285"/>
        <v>3</v>
      </c>
      <c r="G1050" s="47">
        <f t="shared" si="287"/>
        <v>-2.3774999999999999</v>
      </c>
      <c r="H1050" s="34"/>
      <c r="I1050" s="34">
        <f>I1051-(J1050-J1051)*2</f>
        <v>13.46</v>
      </c>
      <c r="J1050" s="34">
        <v>1</v>
      </c>
      <c r="K1050" s="47">
        <f t="shared" si="288"/>
        <v>1.3080000000000001</v>
      </c>
      <c r="L1050" s="34">
        <f t="shared" si="289"/>
        <v>1.4600000000000009</v>
      </c>
      <c r="M1050" s="47">
        <f t="shared" si="290"/>
        <v>1.9096800000000012</v>
      </c>
      <c r="N1050" s="53"/>
      <c r="O1050" s="53"/>
      <c r="P1050" s="53"/>
      <c r="Q1050" s="52"/>
      <c r="R1050" s="21"/>
    </row>
    <row r="1051" spans="2:18" x14ac:dyDescent="0.2">
      <c r="B1051" s="34">
        <v>39</v>
      </c>
      <c r="C1051" s="47">
        <v>-0.73299999999999998</v>
      </c>
      <c r="D1051" s="47"/>
      <c r="E1051" s="47">
        <f t="shared" si="286"/>
        <v>-0.753</v>
      </c>
      <c r="F1051" s="34">
        <f t="shared" si="285"/>
        <v>3</v>
      </c>
      <c r="G1051" s="47">
        <f t="shared" si="287"/>
        <v>-2.2589999999999999</v>
      </c>
      <c r="H1051" s="34"/>
      <c r="I1051" s="33">
        <f>I1052-9</f>
        <v>20.5</v>
      </c>
      <c r="J1051" s="33">
        <f>J1052</f>
        <v>-2.52</v>
      </c>
      <c r="K1051" s="47">
        <f t="shared" si="288"/>
        <v>-0.76</v>
      </c>
      <c r="L1051" s="34">
        <f t="shared" si="289"/>
        <v>7.0399999999999991</v>
      </c>
      <c r="M1051" s="47">
        <f t="shared" si="290"/>
        <v>-5.3503999999999996</v>
      </c>
      <c r="N1051" s="50"/>
      <c r="O1051" s="50"/>
      <c r="P1051" s="50"/>
      <c r="Q1051" s="51"/>
      <c r="R1051" s="21"/>
    </row>
    <row r="1052" spans="2:18" x14ac:dyDescent="0.2">
      <c r="B1052" s="34">
        <v>42</v>
      </c>
      <c r="C1052" s="47">
        <v>-0.59099999999999997</v>
      </c>
      <c r="D1052" s="47"/>
      <c r="E1052" s="47">
        <f t="shared" si="286"/>
        <v>-0.66199999999999992</v>
      </c>
      <c r="F1052" s="34">
        <f t="shared" si="285"/>
        <v>3</v>
      </c>
      <c r="G1052" s="47">
        <f t="shared" si="287"/>
        <v>-1.9859999999999998</v>
      </c>
      <c r="H1052" s="54"/>
      <c r="I1052" s="33">
        <v>29.5</v>
      </c>
      <c r="J1052" s="33">
        <v>-2.52</v>
      </c>
      <c r="K1052" s="47">
        <f t="shared" si="288"/>
        <v>-2.52</v>
      </c>
      <c r="L1052" s="34">
        <f t="shared" si="289"/>
        <v>9</v>
      </c>
      <c r="M1052" s="47">
        <f t="shared" si="290"/>
        <v>-22.68</v>
      </c>
      <c r="N1052" s="50"/>
      <c r="O1052" s="50"/>
      <c r="P1052" s="50"/>
      <c r="Q1052" s="51"/>
      <c r="R1052" s="21"/>
    </row>
    <row r="1053" spans="2:18" x14ac:dyDescent="0.2">
      <c r="B1053" s="34">
        <v>45</v>
      </c>
      <c r="C1053" s="47">
        <v>0.61599999999999999</v>
      </c>
      <c r="D1053" s="47"/>
      <c r="E1053" s="47">
        <f t="shared" si="286"/>
        <v>1.2500000000000011E-2</v>
      </c>
      <c r="F1053" s="34">
        <f t="shared" si="285"/>
        <v>3</v>
      </c>
      <c r="G1053" s="47">
        <f t="shared" si="287"/>
        <v>3.7500000000000033E-2</v>
      </c>
      <c r="H1053" s="54"/>
      <c r="I1053" s="34">
        <f>I1052+9</f>
        <v>38.5</v>
      </c>
      <c r="J1053" s="34">
        <f>J1052</f>
        <v>-2.52</v>
      </c>
      <c r="K1053" s="47">
        <f t="shared" si="288"/>
        <v>-2.52</v>
      </c>
      <c r="L1053" s="34">
        <f t="shared" si="289"/>
        <v>9</v>
      </c>
      <c r="M1053" s="47">
        <f t="shared" si="290"/>
        <v>-22.68</v>
      </c>
      <c r="N1053" s="50"/>
      <c r="O1053" s="50"/>
      <c r="P1053" s="50"/>
      <c r="Q1053" s="51"/>
      <c r="R1053" s="21"/>
    </row>
    <row r="1054" spans="2:18" x14ac:dyDescent="0.2">
      <c r="B1054" s="48">
        <v>48</v>
      </c>
      <c r="C1054" s="55">
        <v>2.117</v>
      </c>
      <c r="D1054" s="55"/>
      <c r="E1054" s="47">
        <f t="shared" si="286"/>
        <v>1.3665</v>
      </c>
      <c r="F1054" s="34">
        <f t="shared" si="285"/>
        <v>3</v>
      </c>
      <c r="G1054" s="47">
        <f t="shared" si="287"/>
        <v>4.0994999999999999</v>
      </c>
      <c r="H1054" s="54"/>
      <c r="I1054" s="34">
        <f>I1053+(J1054-J1053)*2</f>
        <v>42.94</v>
      </c>
      <c r="J1054" s="34">
        <v>-0.3</v>
      </c>
      <c r="K1054" s="47">
        <f t="shared" si="288"/>
        <v>-1.41</v>
      </c>
      <c r="L1054" s="34">
        <f t="shared" si="289"/>
        <v>4.4399999999999977</v>
      </c>
      <c r="M1054" s="47">
        <f t="shared" si="290"/>
        <v>-6.2603999999999962</v>
      </c>
      <c r="N1054" s="50"/>
      <c r="O1054" s="50"/>
      <c r="P1054" s="50"/>
      <c r="Q1054" s="51"/>
      <c r="R1054" s="21"/>
    </row>
    <row r="1055" spans="2:18" x14ac:dyDescent="0.2">
      <c r="B1055" s="48">
        <v>50</v>
      </c>
      <c r="C1055" s="55">
        <v>3.11</v>
      </c>
      <c r="D1055" s="55"/>
      <c r="E1055" s="47">
        <f t="shared" si="286"/>
        <v>2.6135000000000002</v>
      </c>
      <c r="F1055" s="34">
        <f t="shared" si="285"/>
        <v>2</v>
      </c>
      <c r="G1055" s="47">
        <f t="shared" si="287"/>
        <v>5.2270000000000003</v>
      </c>
      <c r="H1055" s="54"/>
      <c r="I1055" s="34">
        <v>45</v>
      </c>
      <c r="J1055" s="56">
        <v>0.61599999999999999</v>
      </c>
      <c r="K1055" s="47">
        <f t="shared" si="288"/>
        <v>0.158</v>
      </c>
      <c r="L1055" s="34">
        <f t="shared" si="289"/>
        <v>2.0600000000000023</v>
      </c>
      <c r="M1055" s="47">
        <f t="shared" si="290"/>
        <v>0.32548000000000038</v>
      </c>
      <c r="N1055" s="51"/>
      <c r="O1055" s="53"/>
      <c r="P1055" s="53"/>
      <c r="Q1055" s="51"/>
    </row>
    <row r="1056" spans="2:18" x14ac:dyDescent="0.2">
      <c r="B1056" s="48">
        <v>52</v>
      </c>
      <c r="C1056" s="55">
        <v>4.2960000000000003</v>
      </c>
      <c r="D1056" s="55"/>
      <c r="E1056" s="47">
        <f t="shared" si="286"/>
        <v>3.7030000000000003</v>
      </c>
      <c r="F1056" s="34">
        <f t="shared" si="285"/>
        <v>2</v>
      </c>
      <c r="G1056" s="47">
        <f t="shared" si="287"/>
        <v>7.4060000000000006</v>
      </c>
      <c r="H1056" s="54"/>
      <c r="I1056" s="48">
        <v>48</v>
      </c>
      <c r="J1056" s="48">
        <v>2.117</v>
      </c>
      <c r="K1056" s="47">
        <f t="shared" si="288"/>
        <v>1.3665</v>
      </c>
      <c r="L1056" s="34">
        <f t="shared" si="289"/>
        <v>3</v>
      </c>
      <c r="M1056" s="47">
        <f t="shared" si="290"/>
        <v>4.0994999999999999</v>
      </c>
      <c r="N1056" s="51"/>
      <c r="O1056" s="57"/>
      <c r="P1056" s="57"/>
      <c r="Q1056" s="51"/>
    </row>
    <row r="1057" spans="2:18" x14ac:dyDescent="0.2">
      <c r="B1057" s="48">
        <v>57</v>
      </c>
      <c r="C1057" s="55">
        <v>4.327</v>
      </c>
      <c r="D1057" s="55"/>
      <c r="E1057" s="47">
        <f t="shared" si="286"/>
        <v>4.3115000000000006</v>
      </c>
      <c r="F1057" s="34">
        <f t="shared" si="285"/>
        <v>5</v>
      </c>
      <c r="G1057" s="47">
        <f t="shared" si="287"/>
        <v>21.557500000000005</v>
      </c>
      <c r="H1057" s="51"/>
      <c r="I1057" s="48">
        <v>50</v>
      </c>
      <c r="J1057" s="48">
        <v>3.11</v>
      </c>
      <c r="K1057" s="47">
        <f t="shared" si="288"/>
        <v>2.6135000000000002</v>
      </c>
      <c r="L1057" s="34">
        <f t="shared" si="289"/>
        <v>2</v>
      </c>
      <c r="M1057" s="47">
        <f t="shared" si="290"/>
        <v>5.2270000000000003</v>
      </c>
      <c r="N1057" s="51"/>
      <c r="O1057" s="57"/>
      <c r="P1057" s="57"/>
      <c r="Q1057" s="51"/>
    </row>
    <row r="1058" spans="2:18" x14ac:dyDescent="0.2">
      <c r="B1058" s="48">
        <v>61</v>
      </c>
      <c r="C1058" s="55">
        <v>4.2869999999999999</v>
      </c>
      <c r="D1058" s="55"/>
      <c r="E1058" s="47">
        <f t="shared" si="286"/>
        <v>4.3070000000000004</v>
      </c>
      <c r="F1058" s="34">
        <f t="shared" si="285"/>
        <v>4</v>
      </c>
      <c r="G1058" s="47">
        <f t="shared" si="287"/>
        <v>17.228000000000002</v>
      </c>
      <c r="H1058" s="51"/>
      <c r="I1058" s="48">
        <v>52</v>
      </c>
      <c r="J1058" s="48">
        <v>4.2960000000000003</v>
      </c>
      <c r="K1058" s="47">
        <f t="shared" si="288"/>
        <v>3.7030000000000003</v>
      </c>
      <c r="L1058" s="34">
        <f t="shared" si="289"/>
        <v>2</v>
      </c>
      <c r="M1058" s="47">
        <f t="shared" si="290"/>
        <v>7.4060000000000006</v>
      </c>
      <c r="N1058" s="57"/>
      <c r="O1058" s="57"/>
      <c r="P1058" s="57"/>
      <c r="Q1058" s="51"/>
    </row>
    <row r="1059" spans="2:18" x14ac:dyDescent="0.2">
      <c r="B1059" s="48">
        <v>64</v>
      </c>
      <c r="C1059" s="55">
        <v>2.6160000000000001</v>
      </c>
      <c r="D1059" s="55"/>
      <c r="E1059" s="47">
        <f t="shared" si="286"/>
        <v>3.4515000000000002</v>
      </c>
      <c r="F1059" s="34">
        <f t="shared" si="285"/>
        <v>3</v>
      </c>
      <c r="G1059" s="47">
        <f t="shared" si="287"/>
        <v>10.354500000000002</v>
      </c>
      <c r="H1059" s="51"/>
      <c r="I1059" s="48">
        <v>57</v>
      </c>
      <c r="J1059" s="48">
        <v>4.327</v>
      </c>
      <c r="K1059" s="47">
        <f t="shared" si="288"/>
        <v>4.3115000000000006</v>
      </c>
      <c r="L1059" s="34">
        <f t="shared" si="289"/>
        <v>5</v>
      </c>
      <c r="M1059" s="47">
        <f t="shared" si="290"/>
        <v>21.557500000000005</v>
      </c>
      <c r="N1059" s="57"/>
      <c r="O1059" s="57"/>
      <c r="P1059" s="57"/>
      <c r="Q1059" s="51"/>
    </row>
    <row r="1060" spans="2:18" x14ac:dyDescent="0.2">
      <c r="B1060" s="48">
        <v>68</v>
      </c>
      <c r="C1060" s="55">
        <v>2.5670000000000002</v>
      </c>
      <c r="D1060" s="55"/>
      <c r="E1060" s="47">
        <f t="shared" si="286"/>
        <v>2.5914999999999999</v>
      </c>
      <c r="F1060" s="34">
        <f t="shared" si="285"/>
        <v>4</v>
      </c>
      <c r="G1060" s="47">
        <f t="shared" si="287"/>
        <v>10.366</v>
      </c>
      <c r="H1060" s="51"/>
      <c r="I1060" s="48">
        <v>61</v>
      </c>
      <c r="J1060" s="48">
        <v>4.2869999999999999</v>
      </c>
      <c r="K1060" s="47">
        <f t="shared" si="288"/>
        <v>4.3070000000000004</v>
      </c>
      <c r="L1060" s="34">
        <f t="shared" si="289"/>
        <v>4</v>
      </c>
      <c r="M1060" s="47">
        <f t="shared" si="290"/>
        <v>17.228000000000002</v>
      </c>
      <c r="N1060" s="57"/>
      <c r="O1060" s="57"/>
      <c r="P1060" s="57"/>
      <c r="Q1060" s="51"/>
    </row>
    <row r="1061" spans="2:18" x14ac:dyDescent="0.2">
      <c r="B1061" s="48"/>
      <c r="C1061" s="55"/>
      <c r="D1061" s="55"/>
      <c r="E1061" s="47"/>
      <c r="F1061" s="34"/>
      <c r="G1061" s="47"/>
      <c r="H1061" s="47"/>
      <c r="I1061" s="48">
        <v>64</v>
      </c>
      <c r="J1061" s="48">
        <v>2.6160000000000001</v>
      </c>
      <c r="K1061" s="47">
        <f t="shared" si="288"/>
        <v>3.4515000000000002</v>
      </c>
      <c r="L1061" s="34">
        <f t="shared" si="289"/>
        <v>3</v>
      </c>
      <c r="M1061" s="47">
        <f t="shared" si="290"/>
        <v>10.354500000000002</v>
      </c>
      <c r="N1061" s="57"/>
      <c r="O1061" s="57"/>
      <c r="P1061" s="57"/>
      <c r="Q1061" s="51"/>
    </row>
    <row r="1062" spans="2:18" x14ac:dyDescent="0.2">
      <c r="B1062" s="48"/>
      <c r="C1062" s="55"/>
      <c r="D1062" s="55"/>
      <c r="E1062" s="47"/>
      <c r="F1062" s="34"/>
      <c r="G1062" s="47"/>
      <c r="H1062" s="47"/>
      <c r="I1062" s="48">
        <v>68</v>
      </c>
      <c r="J1062" s="48">
        <v>2.5670000000000002</v>
      </c>
      <c r="K1062" s="47">
        <f t="shared" si="288"/>
        <v>2.5914999999999999</v>
      </c>
      <c r="L1062" s="34">
        <f t="shared" si="289"/>
        <v>4</v>
      </c>
      <c r="M1062" s="47">
        <f t="shared" si="290"/>
        <v>10.366</v>
      </c>
      <c r="N1062" s="53"/>
      <c r="O1062" s="57"/>
      <c r="P1062" s="57"/>
      <c r="Q1062" s="51"/>
    </row>
    <row r="1063" spans="2:18" x14ac:dyDescent="0.2">
      <c r="B1063" s="48"/>
      <c r="C1063" s="55"/>
      <c r="D1063" s="55"/>
      <c r="E1063" s="47"/>
      <c r="F1063" s="34"/>
      <c r="G1063" s="47"/>
      <c r="H1063" s="47"/>
      <c r="I1063" s="48"/>
      <c r="J1063" s="48"/>
      <c r="K1063" s="47"/>
      <c r="L1063" s="34"/>
      <c r="M1063" s="47"/>
      <c r="N1063" s="50"/>
      <c r="O1063" s="50"/>
      <c r="P1063" s="50"/>
      <c r="Q1063" s="51"/>
      <c r="R1063" s="21"/>
    </row>
    <row r="1064" spans="2:18" x14ac:dyDescent="0.2">
      <c r="B1064" s="48"/>
      <c r="C1064" s="55"/>
      <c r="D1064" s="55"/>
      <c r="E1064" s="47"/>
      <c r="F1064" s="34">
        <f>SUM(F1040:F1063)</f>
        <v>68</v>
      </c>
      <c r="G1064" s="47">
        <f>SUM(G1040:G1063)</f>
        <v>91.343500000000006</v>
      </c>
      <c r="H1064" s="47"/>
      <c r="I1064" s="47"/>
      <c r="J1064" s="48"/>
      <c r="K1064" s="47"/>
      <c r="L1064" s="34">
        <f>SUM(L1044:L1063)</f>
        <v>68</v>
      </c>
      <c r="M1064" s="47">
        <f>SUM(M1044:M1063)</f>
        <v>50.019860000000008</v>
      </c>
      <c r="N1064" s="50"/>
      <c r="O1064" s="50"/>
      <c r="P1064" s="50"/>
      <c r="Q1064" s="51"/>
      <c r="R1064" s="21"/>
    </row>
    <row r="1065" spans="2:18" ht="15" x14ac:dyDescent="0.2">
      <c r="B1065" s="48"/>
      <c r="C1065" s="55"/>
      <c r="D1065" s="55"/>
      <c r="E1065" s="47"/>
      <c r="F1065" s="34"/>
      <c r="G1065" s="47"/>
      <c r="H1065" s="47"/>
      <c r="I1065" s="47"/>
      <c r="J1065" s="58"/>
      <c r="K1065" s="47"/>
      <c r="L1065" s="34"/>
      <c r="M1065" s="47"/>
      <c r="N1065" s="50"/>
      <c r="O1065" s="50"/>
      <c r="P1065" s="50"/>
      <c r="Q1065" s="51"/>
      <c r="R1065" s="21"/>
    </row>
    <row r="1066" spans="2:18" x14ac:dyDescent="0.2">
      <c r="B1066" s="48"/>
      <c r="C1066" s="55"/>
      <c r="D1066" s="55"/>
      <c r="E1066" s="47"/>
      <c r="F1066" s="34"/>
      <c r="G1066" s="47"/>
      <c r="H1066" s="34" t="s">
        <v>10</v>
      </c>
      <c r="I1066" s="34"/>
      <c r="J1066" s="34">
        <f>G1064</f>
        <v>91.343500000000006</v>
      </c>
      <c r="K1066" s="47" t="s">
        <v>11</v>
      </c>
      <c r="L1066" s="34">
        <f>M1064</f>
        <v>50.019860000000008</v>
      </c>
      <c r="M1066" s="47">
        <f>J1066-L1066</f>
        <v>41.323639999999997</v>
      </c>
      <c r="N1066" s="50"/>
      <c r="O1066" s="50"/>
      <c r="P1066" s="50"/>
      <c r="Q1066" s="51"/>
      <c r="R1066" s="21"/>
    </row>
    <row r="1067" spans="2:18" x14ac:dyDescent="0.2">
      <c r="B1067" s="52"/>
      <c r="C1067" s="59"/>
      <c r="D1067" s="59"/>
      <c r="E1067" s="51"/>
      <c r="F1067" s="51"/>
      <c r="G1067" s="51"/>
      <c r="H1067" s="51"/>
      <c r="I1067" s="51"/>
      <c r="J1067" s="60"/>
      <c r="K1067" s="51"/>
      <c r="L1067" s="51"/>
      <c r="M1067" s="51"/>
      <c r="N1067" s="51"/>
      <c r="O1067" s="51"/>
      <c r="P1067" s="51"/>
      <c r="Q1067" s="51"/>
    </row>
    <row r="1068" spans="2:18" ht="15" x14ac:dyDescent="0.2">
      <c r="B1068" s="58"/>
      <c r="C1068" s="61"/>
      <c r="D1068" s="61"/>
      <c r="E1068" s="58"/>
      <c r="F1068" s="54" t="s">
        <v>7</v>
      </c>
      <c r="G1068" s="54"/>
      <c r="H1068" s="160">
        <v>5</v>
      </c>
      <c r="I1068" s="160"/>
      <c r="J1068" s="58"/>
      <c r="K1068" s="58"/>
      <c r="L1068" s="58"/>
      <c r="M1068" s="58"/>
      <c r="N1068" s="57"/>
      <c r="O1068" s="57"/>
      <c r="P1068" s="57"/>
      <c r="Q1068" s="51"/>
    </row>
    <row r="1069" spans="2:18" x14ac:dyDescent="0.2">
      <c r="B1069" s="161" t="s">
        <v>8</v>
      </c>
      <c r="C1069" s="161"/>
      <c r="D1069" s="161"/>
      <c r="E1069" s="161"/>
      <c r="F1069" s="161"/>
      <c r="G1069" s="161"/>
      <c r="H1069" s="51" t="s">
        <v>5</v>
      </c>
      <c r="I1069" s="161" t="s">
        <v>9</v>
      </c>
      <c r="J1069" s="161"/>
      <c r="K1069" s="161"/>
      <c r="L1069" s="161"/>
      <c r="M1069" s="161"/>
      <c r="N1069" s="62"/>
      <c r="O1069" s="62"/>
      <c r="P1069" s="50">
        <f>I1084-I1082</f>
        <v>18</v>
      </c>
      <c r="Q1069" s="51"/>
    </row>
    <row r="1070" spans="2:18" x14ac:dyDescent="0.2">
      <c r="B1070" s="34">
        <v>0</v>
      </c>
      <c r="C1070" s="47">
        <v>0.36899999999999999</v>
      </c>
      <c r="D1070" s="47"/>
      <c r="E1070" s="34"/>
      <c r="F1070" s="34"/>
      <c r="G1070" s="34"/>
      <c r="H1070" s="34"/>
      <c r="I1070" s="48"/>
      <c r="J1070" s="49"/>
      <c r="K1070" s="47"/>
      <c r="L1070" s="34"/>
      <c r="M1070" s="47"/>
      <c r="N1070" s="50"/>
      <c r="O1070" s="50"/>
      <c r="P1070" s="50"/>
      <c r="Q1070" s="51"/>
      <c r="R1070" s="21"/>
    </row>
    <row r="1071" spans="2:18" x14ac:dyDescent="0.2">
      <c r="B1071" s="34">
        <v>5</v>
      </c>
      <c r="C1071" s="47">
        <v>0.38700000000000001</v>
      </c>
      <c r="D1071" s="47"/>
      <c r="E1071" s="47">
        <f>(C1070+C1071)/2</f>
        <v>0.378</v>
      </c>
      <c r="F1071" s="34">
        <f t="shared" ref="F1071:F1094" si="291">B1071-B1070</f>
        <v>5</v>
      </c>
      <c r="G1071" s="47">
        <f>E1071*F1071</f>
        <v>1.8900000000000001</v>
      </c>
      <c r="H1071" s="34"/>
      <c r="I1071" s="33"/>
      <c r="J1071" s="33"/>
      <c r="K1071" s="47"/>
      <c r="L1071" s="34"/>
      <c r="M1071" s="47"/>
      <c r="N1071" s="50"/>
      <c r="O1071" s="50"/>
      <c r="P1071" s="50"/>
      <c r="Q1071" s="52"/>
      <c r="R1071" s="21"/>
    </row>
    <row r="1072" spans="2:18" x14ac:dyDescent="0.2">
      <c r="B1072" s="34">
        <v>7</v>
      </c>
      <c r="C1072" s="47">
        <v>0.45600000000000002</v>
      </c>
      <c r="D1072" s="47"/>
      <c r="E1072" s="47">
        <f t="shared" ref="E1072:E1091" si="292">(C1071+C1072)/2</f>
        <v>0.42149999999999999</v>
      </c>
      <c r="F1072" s="34">
        <f t="shared" si="291"/>
        <v>2</v>
      </c>
      <c r="G1072" s="47">
        <f t="shared" ref="G1072:G1091" si="293">E1072*F1072</f>
        <v>0.84299999999999997</v>
      </c>
      <c r="H1072" s="34"/>
      <c r="I1072" s="33"/>
      <c r="J1072" s="33"/>
      <c r="K1072" s="47"/>
      <c r="L1072" s="34"/>
      <c r="M1072" s="47"/>
      <c r="N1072" s="50"/>
      <c r="O1072" s="50"/>
      <c r="P1072" s="50"/>
      <c r="Q1072" s="52"/>
      <c r="R1072" s="21"/>
    </row>
    <row r="1073" spans="2:18" x14ac:dyDescent="0.2">
      <c r="B1073" s="34">
        <v>8</v>
      </c>
      <c r="C1073" s="47">
        <v>1.486</v>
      </c>
      <c r="D1073" s="47"/>
      <c r="E1073" s="47">
        <f t="shared" si="292"/>
        <v>0.97099999999999997</v>
      </c>
      <c r="F1073" s="34">
        <f t="shared" si="291"/>
        <v>1</v>
      </c>
      <c r="G1073" s="47">
        <f t="shared" si="293"/>
        <v>0.97099999999999997</v>
      </c>
      <c r="H1073" s="34"/>
      <c r="I1073" s="33">
        <v>0</v>
      </c>
      <c r="J1073" s="33">
        <v>0.36899999999999999</v>
      </c>
      <c r="K1073" s="47"/>
      <c r="L1073" s="34"/>
      <c r="M1073" s="47"/>
      <c r="N1073" s="50"/>
      <c r="O1073" s="50"/>
      <c r="P1073" s="50"/>
      <c r="Q1073" s="52"/>
      <c r="R1073" s="21"/>
    </row>
    <row r="1074" spans="2:18" x14ac:dyDescent="0.2">
      <c r="B1074" s="34">
        <v>10</v>
      </c>
      <c r="C1074" s="47">
        <v>1.466</v>
      </c>
      <c r="D1074" s="47"/>
      <c r="E1074" s="47">
        <f t="shared" si="292"/>
        <v>1.476</v>
      </c>
      <c r="F1074" s="34">
        <f t="shared" si="291"/>
        <v>2</v>
      </c>
      <c r="G1074" s="47">
        <f t="shared" si="293"/>
        <v>2.952</v>
      </c>
      <c r="H1074" s="34"/>
      <c r="I1074" s="33">
        <v>5</v>
      </c>
      <c r="J1074" s="33">
        <v>0.38700000000000001</v>
      </c>
      <c r="K1074" s="47">
        <f t="shared" ref="K1074:K1075" si="294">AVERAGE(J1073,J1074)</f>
        <v>0.378</v>
      </c>
      <c r="L1074" s="34">
        <f t="shared" ref="L1074:L1075" si="295">I1074-I1073</f>
        <v>5</v>
      </c>
      <c r="M1074" s="47">
        <f t="shared" ref="M1074:M1075" si="296">L1074*K1074</f>
        <v>1.8900000000000001</v>
      </c>
      <c r="N1074" s="50"/>
      <c r="O1074" s="50"/>
      <c r="P1074" s="50"/>
      <c r="Q1074" s="52"/>
      <c r="R1074" s="21"/>
    </row>
    <row r="1075" spans="2:18" x14ac:dyDescent="0.2">
      <c r="B1075" s="34">
        <v>12</v>
      </c>
      <c r="C1075" s="47">
        <v>0.69499999999999995</v>
      </c>
      <c r="D1075" s="47"/>
      <c r="E1075" s="47">
        <f t="shared" si="292"/>
        <v>1.0805</v>
      </c>
      <c r="F1075" s="34">
        <f t="shared" si="291"/>
        <v>2</v>
      </c>
      <c r="G1075" s="47">
        <f t="shared" si="293"/>
        <v>2.161</v>
      </c>
      <c r="H1075" s="34"/>
      <c r="I1075" s="33">
        <v>7</v>
      </c>
      <c r="J1075" s="33">
        <v>0.45600000000000002</v>
      </c>
      <c r="K1075" s="47">
        <f t="shared" si="294"/>
        <v>0.42149999999999999</v>
      </c>
      <c r="L1075" s="34">
        <f t="shared" si="295"/>
        <v>2</v>
      </c>
      <c r="M1075" s="47">
        <f t="shared" si="296"/>
        <v>0.84299999999999997</v>
      </c>
      <c r="N1075" s="50"/>
      <c r="O1075" s="50"/>
      <c r="P1075" s="50"/>
      <c r="Q1075" s="52"/>
      <c r="R1075" s="21"/>
    </row>
    <row r="1076" spans="2:18" x14ac:dyDescent="0.2">
      <c r="B1076" s="34">
        <v>14</v>
      </c>
      <c r="C1076" s="47">
        <v>0.17699999999999999</v>
      </c>
      <c r="D1076" s="47"/>
      <c r="E1076" s="47">
        <f t="shared" si="292"/>
        <v>0.43599999999999994</v>
      </c>
      <c r="F1076" s="34">
        <f t="shared" si="291"/>
        <v>2</v>
      </c>
      <c r="G1076" s="47">
        <f t="shared" si="293"/>
        <v>0.87199999999999989</v>
      </c>
      <c r="H1076" s="51"/>
      <c r="I1076" s="33">
        <v>8</v>
      </c>
      <c r="J1076" s="33">
        <v>1.486</v>
      </c>
      <c r="K1076" s="47">
        <f t="shared" ref="K1076:K1093" si="297">AVERAGE(J1075,J1076)</f>
        <v>0.97099999999999997</v>
      </c>
      <c r="L1076" s="34">
        <f t="shared" ref="L1076:L1093" si="298">I1076-I1075</f>
        <v>1</v>
      </c>
      <c r="M1076" s="47">
        <f t="shared" ref="M1076:M1093" si="299">L1076*K1076</f>
        <v>0.97099999999999997</v>
      </c>
      <c r="N1076" s="50"/>
      <c r="O1076" s="50"/>
      <c r="P1076" s="50"/>
      <c r="Q1076" s="52"/>
      <c r="R1076" s="21"/>
    </row>
    <row r="1077" spans="2:18" x14ac:dyDescent="0.2">
      <c r="B1077" s="34">
        <v>17</v>
      </c>
      <c r="C1077" s="47">
        <v>-0.22900000000000001</v>
      </c>
      <c r="D1077" s="47"/>
      <c r="E1077" s="47">
        <f t="shared" si="292"/>
        <v>-2.6000000000000009E-2</v>
      </c>
      <c r="F1077" s="34">
        <f t="shared" si="291"/>
        <v>3</v>
      </c>
      <c r="G1077" s="47">
        <f t="shared" si="293"/>
        <v>-7.8000000000000028E-2</v>
      </c>
      <c r="H1077" s="51"/>
      <c r="I1077" s="33">
        <v>10</v>
      </c>
      <c r="J1077" s="33">
        <v>1.466</v>
      </c>
      <c r="K1077" s="47">
        <f t="shared" si="297"/>
        <v>1.476</v>
      </c>
      <c r="L1077" s="34">
        <f t="shared" si="298"/>
        <v>2</v>
      </c>
      <c r="M1077" s="47">
        <f t="shared" si="299"/>
        <v>2.952</v>
      </c>
      <c r="N1077" s="50"/>
      <c r="O1077" s="50"/>
      <c r="P1077" s="50"/>
      <c r="Q1077" s="52"/>
      <c r="R1077" s="21"/>
    </row>
    <row r="1078" spans="2:18" x14ac:dyDescent="0.2">
      <c r="B1078" s="34">
        <v>20</v>
      </c>
      <c r="C1078" s="47">
        <v>-0.40200000000000002</v>
      </c>
      <c r="D1078" s="47"/>
      <c r="E1078" s="47">
        <f t="shared" si="292"/>
        <v>-0.3155</v>
      </c>
      <c r="F1078" s="34">
        <f t="shared" si="291"/>
        <v>3</v>
      </c>
      <c r="G1078" s="47">
        <f t="shared" si="293"/>
        <v>-0.94650000000000001</v>
      </c>
      <c r="H1078" s="51"/>
      <c r="I1078" s="33">
        <v>12</v>
      </c>
      <c r="J1078" s="33">
        <v>0.69499999999999995</v>
      </c>
      <c r="K1078" s="47">
        <f t="shared" si="297"/>
        <v>1.0805</v>
      </c>
      <c r="L1078" s="34">
        <f t="shared" si="298"/>
        <v>2</v>
      </c>
      <c r="M1078" s="47">
        <f t="shared" si="299"/>
        <v>2.161</v>
      </c>
      <c r="N1078" s="53"/>
      <c r="O1078" s="53"/>
      <c r="P1078" s="53"/>
      <c r="Q1078" s="52"/>
      <c r="R1078" s="21"/>
    </row>
    <row r="1079" spans="2:18" x14ac:dyDescent="0.2">
      <c r="B1079" s="34">
        <v>25</v>
      </c>
      <c r="C1079" s="47">
        <v>-0.42299999999999999</v>
      </c>
      <c r="D1079" s="47"/>
      <c r="E1079" s="47">
        <f t="shared" si="292"/>
        <v>-0.41249999999999998</v>
      </c>
      <c r="F1079" s="34">
        <f t="shared" si="291"/>
        <v>5</v>
      </c>
      <c r="G1079" s="47">
        <f t="shared" si="293"/>
        <v>-2.0625</v>
      </c>
      <c r="H1079" s="34"/>
      <c r="I1079" s="33">
        <v>14</v>
      </c>
      <c r="J1079" s="33">
        <v>0.17699999999999999</v>
      </c>
      <c r="K1079" s="47">
        <f t="shared" si="297"/>
        <v>0.43599999999999994</v>
      </c>
      <c r="L1079" s="34">
        <f t="shared" si="298"/>
        <v>2</v>
      </c>
      <c r="M1079" s="47">
        <f t="shared" si="299"/>
        <v>0.87199999999999989</v>
      </c>
      <c r="N1079" s="50"/>
      <c r="O1079" s="50"/>
      <c r="P1079" s="50"/>
      <c r="Q1079" s="52"/>
      <c r="R1079" s="21"/>
    </row>
    <row r="1080" spans="2:18" x14ac:dyDescent="0.2">
      <c r="B1080" s="34">
        <v>26</v>
      </c>
      <c r="C1080" s="47">
        <v>-0.53300000000000003</v>
      </c>
      <c r="D1080" s="47"/>
      <c r="E1080" s="47">
        <f t="shared" si="292"/>
        <v>-0.47799999999999998</v>
      </c>
      <c r="F1080" s="34">
        <f t="shared" si="291"/>
        <v>1</v>
      </c>
      <c r="G1080" s="47">
        <f t="shared" si="293"/>
        <v>-0.47799999999999998</v>
      </c>
      <c r="H1080" s="34"/>
      <c r="I1080" s="33">
        <v>17</v>
      </c>
      <c r="J1080" s="33">
        <v>-0.22900000000000001</v>
      </c>
      <c r="K1080" s="47">
        <f t="shared" si="297"/>
        <v>-2.6000000000000009E-2</v>
      </c>
      <c r="L1080" s="34">
        <f t="shared" si="298"/>
        <v>3</v>
      </c>
      <c r="M1080" s="47">
        <f t="shared" si="299"/>
        <v>-7.8000000000000028E-2</v>
      </c>
      <c r="N1080" s="53"/>
      <c r="O1080" s="53"/>
      <c r="P1080" s="53"/>
      <c r="Q1080" s="52"/>
      <c r="R1080" s="21"/>
    </row>
    <row r="1081" spans="2:18" x14ac:dyDescent="0.2">
      <c r="B1081" s="34">
        <v>30</v>
      </c>
      <c r="C1081" s="47">
        <v>-0.61299999999999999</v>
      </c>
      <c r="D1081" s="47"/>
      <c r="E1081" s="47">
        <f t="shared" si="292"/>
        <v>-0.57299999999999995</v>
      </c>
      <c r="F1081" s="34">
        <f t="shared" si="291"/>
        <v>4</v>
      </c>
      <c r="G1081" s="47">
        <f t="shared" si="293"/>
        <v>-2.2919999999999998</v>
      </c>
      <c r="H1081" s="34"/>
      <c r="I1081" s="34">
        <f>I1082-(J1081-J1082)*2</f>
        <v>18.8</v>
      </c>
      <c r="J1081" s="34">
        <v>-0.4</v>
      </c>
      <c r="K1081" s="47">
        <f t="shared" si="297"/>
        <v>-0.3145</v>
      </c>
      <c r="L1081" s="34">
        <f t="shared" si="298"/>
        <v>1.8000000000000007</v>
      </c>
      <c r="M1081" s="47">
        <f t="shared" si="299"/>
        <v>-0.56610000000000027</v>
      </c>
      <c r="N1081" s="53"/>
      <c r="O1081" s="53"/>
      <c r="P1081" s="53"/>
      <c r="Q1081" s="52"/>
      <c r="R1081" s="21"/>
    </row>
    <row r="1082" spans="2:18" x14ac:dyDescent="0.2">
      <c r="B1082" s="34">
        <v>34</v>
      </c>
      <c r="C1082" s="47">
        <v>-0.66400000000000003</v>
      </c>
      <c r="D1082" s="47"/>
      <c r="E1082" s="47">
        <f t="shared" si="292"/>
        <v>-0.63850000000000007</v>
      </c>
      <c r="F1082" s="34">
        <f t="shared" si="291"/>
        <v>4</v>
      </c>
      <c r="G1082" s="47">
        <f t="shared" si="293"/>
        <v>-2.5540000000000003</v>
      </c>
      <c r="H1082" s="34"/>
      <c r="I1082" s="33">
        <f>I1083-9</f>
        <v>23</v>
      </c>
      <c r="J1082" s="33">
        <f>J1083</f>
        <v>-2.5</v>
      </c>
      <c r="K1082" s="47">
        <f t="shared" si="297"/>
        <v>-1.45</v>
      </c>
      <c r="L1082" s="34">
        <f t="shared" si="298"/>
        <v>4.1999999999999993</v>
      </c>
      <c r="M1082" s="47">
        <f t="shared" si="299"/>
        <v>-6.089999999999999</v>
      </c>
      <c r="N1082" s="50"/>
      <c r="O1082" s="50"/>
      <c r="P1082" s="50"/>
      <c r="Q1082" s="51"/>
      <c r="R1082" s="21"/>
    </row>
    <row r="1083" spans="2:18" x14ac:dyDescent="0.2">
      <c r="B1083" s="34">
        <v>37</v>
      </c>
      <c r="C1083" s="47">
        <v>-0.59899999999999998</v>
      </c>
      <c r="D1083" s="47"/>
      <c r="E1083" s="47">
        <f t="shared" si="292"/>
        <v>-0.63149999999999995</v>
      </c>
      <c r="F1083" s="34">
        <f t="shared" si="291"/>
        <v>3</v>
      </c>
      <c r="G1083" s="47">
        <f t="shared" si="293"/>
        <v>-1.8944999999999999</v>
      </c>
      <c r="H1083" s="54"/>
      <c r="I1083" s="33">
        <v>32</v>
      </c>
      <c r="J1083" s="33">
        <v>-2.5</v>
      </c>
      <c r="K1083" s="47">
        <f t="shared" si="297"/>
        <v>-2.5</v>
      </c>
      <c r="L1083" s="34">
        <f t="shared" si="298"/>
        <v>9</v>
      </c>
      <c r="M1083" s="47">
        <f t="shared" si="299"/>
        <v>-22.5</v>
      </c>
      <c r="N1083" s="50"/>
      <c r="O1083" s="50"/>
      <c r="P1083" s="50"/>
      <c r="Q1083" s="51"/>
      <c r="R1083" s="21"/>
    </row>
    <row r="1084" spans="2:18" x14ac:dyDescent="0.2">
      <c r="B1084" s="34">
        <v>40</v>
      </c>
      <c r="C1084" s="47">
        <v>-0.53200000000000003</v>
      </c>
      <c r="D1084" s="47"/>
      <c r="E1084" s="47">
        <f t="shared" si="292"/>
        <v>-0.5655</v>
      </c>
      <c r="F1084" s="34">
        <f t="shared" si="291"/>
        <v>3</v>
      </c>
      <c r="G1084" s="47">
        <f t="shared" si="293"/>
        <v>-1.6964999999999999</v>
      </c>
      <c r="H1084" s="54"/>
      <c r="I1084" s="34">
        <f>I1083+9</f>
        <v>41</v>
      </c>
      <c r="J1084" s="34">
        <f>J1083</f>
        <v>-2.5</v>
      </c>
      <c r="K1084" s="47">
        <f t="shared" si="297"/>
        <v>-2.5</v>
      </c>
      <c r="L1084" s="34">
        <f t="shared" si="298"/>
        <v>9</v>
      </c>
      <c r="M1084" s="47">
        <f t="shared" si="299"/>
        <v>-22.5</v>
      </c>
      <c r="N1084" s="50"/>
      <c r="O1084" s="50"/>
      <c r="P1084" s="50"/>
      <c r="Q1084" s="51"/>
      <c r="R1084" s="21"/>
    </row>
    <row r="1085" spans="2:18" x14ac:dyDescent="0.2">
      <c r="B1085" s="48">
        <v>43</v>
      </c>
      <c r="C1085" s="55">
        <v>-0.48399999999999999</v>
      </c>
      <c r="D1085" s="55"/>
      <c r="E1085" s="47">
        <f t="shared" si="292"/>
        <v>-0.50800000000000001</v>
      </c>
      <c r="F1085" s="34">
        <f t="shared" si="291"/>
        <v>3</v>
      </c>
      <c r="G1085" s="47">
        <f t="shared" si="293"/>
        <v>-1.524</v>
      </c>
      <c r="H1085" s="54"/>
      <c r="I1085" s="34">
        <f>I1084+(J1085-J1084)*2</f>
        <v>45.2</v>
      </c>
      <c r="J1085" s="34">
        <v>-0.4</v>
      </c>
      <c r="K1085" s="47">
        <f t="shared" si="297"/>
        <v>-1.45</v>
      </c>
      <c r="L1085" s="34">
        <f t="shared" si="298"/>
        <v>4.2000000000000028</v>
      </c>
      <c r="M1085" s="47">
        <f t="shared" si="299"/>
        <v>-6.0900000000000043</v>
      </c>
      <c r="N1085" s="50"/>
      <c r="O1085" s="50"/>
      <c r="P1085" s="50"/>
      <c r="Q1085" s="51"/>
      <c r="R1085" s="21"/>
    </row>
    <row r="1086" spans="2:18" x14ac:dyDescent="0.2">
      <c r="B1086" s="48">
        <v>46</v>
      </c>
      <c r="C1086" s="55">
        <v>-0.42199999999999999</v>
      </c>
      <c r="D1086" s="55"/>
      <c r="E1086" s="47">
        <f t="shared" si="292"/>
        <v>-0.45299999999999996</v>
      </c>
      <c r="F1086" s="34">
        <f t="shared" si="291"/>
        <v>3</v>
      </c>
      <c r="G1086" s="47">
        <f t="shared" si="293"/>
        <v>-1.359</v>
      </c>
      <c r="H1086" s="54"/>
      <c r="I1086" s="34">
        <v>46</v>
      </c>
      <c r="J1086" s="56">
        <v>-0.42199999999999999</v>
      </c>
      <c r="K1086" s="47">
        <f t="shared" si="297"/>
        <v>-0.41100000000000003</v>
      </c>
      <c r="L1086" s="34">
        <f t="shared" si="298"/>
        <v>0.79999999999999716</v>
      </c>
      <c r="M1086" s="47">
        <f t="shared" si="299"/>
        <v>-0.32879999999999887</v>
      </c>
      <c r="N1086" s="51"/>
      <c r="O1086" s="53"/>
      <c r="P1086" s="53"/>
      <c r="Q1086" s="51"/>
    </row>
    <row r="1087" spans="2:18" x14ac:dyDescent="0.2">
      <c r="B1087" s="48">
        <v>49</v>
      </c>
      <c r="C1087" s="55">
        <v>-0.13100000000000001</v>
      </c>
      <c r="D1087" s="55"/>
      <c r="E1087" s="47">
        <f t="shared" si="292"/>
        <v>-0.27649999999999997</v>
      </c>
      <c r="F1087" s="34">
        <f t="shared" si="291"/>
        <v>3</v>
      </c>
      <c r="G1087" s="47">
        <f t="shared" si="293"/>
        <v>-0.8294999999999999</v>
      </c>
      <c r="H1087" s="54"/>
      <c r="I1087" s="48">
        <v>49</v>
      </c>
      <c r="J1087" s="48">
        <v>-0.13100000000000001</v>
      </c>
      <c r="K1087" s="47">
        <f t="shared" si="297"/>
        <v>-0.27649999999999997</v>
      </c>
      <c r="L1087" s="34">
        <f t="shared" si="298"/>
        <v>3</v>
      </c>
      <c r="M1087" s="47">
        <f t="shared" si="299"/>
        <v>-0.8294999999999999</v>
      </c>
      <c r="N1087" s="51"/>
      <c r="O1087" s="57"/>
      <c r="P1087" s="57"/>
      <c r="Q1087" s="51"/>
    </row>
    <row r="1088" spans="2:18" x14ac:dyDescent="0.2">
      <c r="B1088" s="48">
        <v>52</v>
      </c>
      <c r="C1088" s="55">
        <v>0.69299999999999995</v>
      </c>
      <c r="D1088" s="55"/>
      <c r="E1088" s="47">
        <f t="shared" si="292"/>
        <v>0.28099999999999997</v>
      </c>
      <c r="F1088" s="34">
        <f t="shared" si="291"/>
        <v>3</v>
      </c>
      <c r="G1088" s="47">
        <f t="shared" si="293"/>
        <v>0.84299999999999997</v>
      </c>
      <c r="H1088" s="51"/>
      <c r="I1088" s="48">
        <v>52</v>
      </c>
      <c r="J1088" s="48">
        <v>0.69299999999999995</v>
      </c>
      <c r="K1088" s="47">
        <f t="shared" si="297"/>
        <v>0.28099999999999997</v>
      </c>
      <c r="L1088" s="34">
        <f t="shared" si="298"/>
        <v>3</v>
      </c>
      <c r="M1088" s="47">
        <f t="shared" si="299"/>
        <v>0.84299999999999997</v>
      </c>
      <c r="N1088" s="51"/>
      <c r="O1088" s="57"/>
      <c r="P1088" s="57"/>
      <c r="Q1088" s="51"/>
    </row>
    <row r="1089" spans="2:18" x14ac:dyDescent="0.2">
      <c r="B1089" s="48">
        <v>54</v>
      </c>
      <c r="C1089" s="55">
        <v>1.7270000000000001</v>
      </c>
      <c r="D1089" s="55"/>
      <c r="E1089" s="47">
        <f t="shared" si="292"/>
        <v>1.21</v>
      </c>
      <c r="F1089" s="34">
        <f t="shared" si="291"/>
        <v>2</v>
      </c>
      <c r="G1089" s="47">
        <f t="shared" si="293"/>
        <v>2.42</v>
      </c>
      <c r="H1089" s="51"/>
      <c r="I1089" s="48">
        <v>54</v>
      </c>
      <c r="J1089" s="48">
        <v>1.7270000000000001</v>
      </c>
      <c r="K1089" s="47">
        <f t="shared" si="297"/>
        <v>1.21</v>
      </c>
      <c r="L1089" s="34">
        <f t="shared" si="298"/>
        <v>2</v>
      </c>
      <c r="M1089" s="47">
        <f t="shared" si="299"/>
        <v>2.42</v>
      </c>
      <c r="N1089" s="57"/>
      <c r="O1089" s="57"/>
      <c r="P1089" s="57"/>
      <c r="Q1089" s="51"/>
    </row>
    <row r="1090" spans="2:18" x14ac:dyDescent="0.2">
      <c r="B1090" s="48">
        <v>56</v>
      </c>
      <c r="C1090" s="55">
        <v>2.7759999999999998</v>
      </c>
      <c r="D1090" s="55"/>
      <c r="E1090" s="47">
        <f t="shared" si="292"/>
        <v>2.2515000000000001</v>
      </c>
      <c r="F1090" s="34">
        <f t="shared" si="291"/>
        <v>2</v>
      </c>
      <c r="G1090" s="47">
        <f t="shared" si="293"/>
        <v>4.5030000000000001</v>
      </c>
      <c r="H1090" s="51"/>
      <c r="I1090" s="48">
        <v>56</v>
      </c>
      <c r="J1090" s="48">
        <v>2.7759999999999998</v>
      </c>
      <c r="K1090" s="47">
        <f t="shared" si="297"/>
        <v>2.2515000000000001</v>
      </c>
      <c r="L1090" s="34">
        <f t="shared" si="298"/>
        <v>2</v>
      </c>
      <c r="M1090" s="47">
        <f t="shared" si="299"/>
        <v>4.5030000000000001</v>
      </c>
      <c r="N1090" s="57"/>
      <c r="O1090" s="57"/>
      <c r="P1090" s="57"/>
      <c r="Q1090" s="51"/>
    </row>
    <row r="1091" spans="2:18" x14ac:dyDescent="0.2">
      <c r="B1091" s="48">
        <v>58</v>
      </c>
      <c r="C1091" s="55">
        <v>4.4809999999999999</v>
      </c>
      <c r="D1091" s="55"/>
      <c r="E1091" s="47">
        <f t="shared" si="292"/>
        <v>3.6284999999999998</v>
      </c>
      <c r="F1091" s="34">
        <f t="shared" si="291"/>
        <v>2</v>
      </c>
      <c r="G1091" s="47">
        <f t="shared" si="293"/>
        <v>7.2569999999999997</v>
      </c>
      <c r="H1091" s="51"/>
      <c r="I1091" s="48">
        <v>58</v>
      </c>
      <c r="J1091" s="48">
        <v>4.4809999999999999</v>
      </c>
      <c r="K1091" s="47">
        <f t="shared" si="297"/>
        <v>3.6284999999999998</v>
      </c>
      <c r="L1091" s="34">
        <f t="shared" si="298"/>
        <v>2</v>
      </c>
      <c r="M1091" s="47">
        <f t="shared" si="299"/>
        <v>7.2569999999999997</v>
      </c>
      <c r="N1091" s="57"/>
      <c r="O1091" s="57"/>
      <c r="P1091" s="57"/>
      <c r="Q1091" s="51"/>
    </row>
    <row r="1092" spans="2:18" x14ac:dyDescent="0.2">
      <c r="B1092" s="48">
        <v>62</v>
      </c>
      <c r="C1092" s="55">
        <v>4.5259999999999998</v>
      </c>
      <c r="D1092" s="55"/>
      <c r="E1092" s="47">
        <f t="shared" ref="E1092:E1094" si="300">(C1091+C1092)/2</f>
        <v>4.5034999999999998</v>
      </c>
      <c r="F1092" s="34">
        <f t="shared" si="291"/>
        <v>4</v>
      </c>
      <c r="G1092" s="47">
        <f t="shared" ref="G1092:G1094" si="301">E1092*F1092</f>
        <v>18.013999999999999</v>
      </c>
      <c r="H1092" s="47"/>
      <c r="I1092" s="48">
        <v>62</v>
      </c>
      <c r="J1092" s="48">
        <v>4.5259999999999998</v>
      </c>
      <c r="K1092" s="47">
        <f t="shared" si="297"/>
        <v>4.5034999999999998</v>
      </c>
      <c r="L1092" s="34">
        <f t="shared" si="298"/>
        <v>4</v>
      </c>
      <c r="M1092" s="47">
        <f t="shared" si="299"/>
        <v>18.013999999999999</v>
      </c>
      <c r="N1092" s="57"/>
      <c r="O1092" s="57"/>
      <c r="P1092" s="57"/>
      <c r="Q1092" s="51"/>
    </row>
    <row r="1093" spans="2:18" x14ac:dyDescent="0.2">
      <c r="B1093" s="48">
        <v>67</v>
      </c>
      <c r="C1093" s="55">
        <v>4.4660000000000002</v>
      </c>
      <c r="D1093" s="55"/>
      <c r="E1093" s="47">
        <f t="shared" si="300"/>
        <v>4.4960000000000004</v>
      </c>
      <c r="F1093" s="34">
        <f t="shared" si="291"/>
        <v>5</v>
      </c>
      <c r="G1093" s="47">
        <f t="shared" si="301"/>
        <v>22.480000000000004</v>
      </c>
      <c r="H1093" s="47"/>
      <c r="I1093" s="48">
        <v>67</v>
      </c>
      <c r="J1093" s="48">
        <v>4.4660000000000002</v>
      </c>
      <c r="K1093" s="47">
        <f t="shared" si="297"/>
        <v>4.4960000000000004</v>
      </c>
      <c r="L1093" s="34">
        <f t="shared" si="298"/>
        <v>5</v>
      </c>
      <c r="M1093" s="47">
        <f t="shared" si="299"/>
        <v>22.480000000000004</v>
      </c>
      <c r="N1093" s="53"/>
      <c r="O1093" s="57"/>
      <c r="P1093" s="57"/>
      <c r="Q1093" s="51"/>
    </row>
    <row r="1094" spans="2:18" x14ac:dyDescent="0.2">
      <c r="B1094" s="48">
        <v>70</v>
      </c>
      <c r="C1094" s="55">
        <v>3.077</v>
      </c>
      <c r="D1094" s="55"/>
      <c r="E1094" s="47">
        <f t="shared" si="300"/>
        <v>3.7715000000000001</v>
      </c>
      <c r="F1094" s="34">
        <f t="shared" si="291"/>
        <v>3</v>
      </c>
      <c r="G1094" s="47">
        <f t="shared" si="301"/>
        <v>11.314500000000001</v>
      </c>
      <c r="H1094" s="47"/>
      <c r="I1094" s="48">
        <v>70</v>
      </c>
      <c r="J1094" s="48">
        <v>3.077</v>
      </c>
      <c r="K1094" s="47">
        <f t="shared" ref="K1094" si="302">AVERAGE(J1093,J1094)</f>
        <v>3.7715000000000001</v>
      </c>
      <c r="L1094" s="34">
        <f t="shared" ref="L1094" si="303">I1094-I1093</f>
        <v>3</v>
      </c>
      <c r="M1094" s="47">
        <f t="shared" ref="M1094" si="304">L1094*K1094</f>
        <v>11.314500000000001</v>
      </c>
      <c r="N1094" s="50"/>
      <c r="O1094" s="50"/>
      <c r="P1094" s="50"/>
      <c r="Q1094" s="51"/>
      <c r="R1094" s="21"/>
    </row>
    <row r="1095" spans="2:18" x14ac:dyDescent="0.2">
      <c r="B1095" s="48"/>
      <c r="C1095" s="55"/>
      <c r="D1095" s="55"/>
      <c r="E1095" s="47"/>
      <c r="F1095" s="34">
        <f>SUM(F1071:F1094)</f>
        <v>70</v>
      </c>
      <c r="G1095" s="47">
        <f>SUM(G1071:G1094)</f>
        <v>60.806000000000004</v>
      </c>
      <c r="H1095" s="47"/>
      <c r="I1095" s="47"/>
      <c r="J1095" s="48"/>
      <c r="K1095" s="47"/>
      <c r="L1095" s="34">
        <f>SUM(L1074:L1094)</f>
        <v>70</v>
      </c>
      <c r="M1095" s="47">
        <f>SUM(M1074:M1094)</f>
        <v>17.5381</v>
      </c>
      <c r="N1095" s="50"/>
      <c r="O1095" s="50"/>
      <c r="P1095" s="50"/>
      <c r="Q1095" s="51"/>
      <c r="R1095" s="21"/>
    </row>
    <row r="1096" spans="2:18" ht="15" x14ac:dyDescent="0.2">
      <c r="B1096" s="48"/>
      <c r="C1096" s="55"/>
      <c r="D1096" s="55"/>
      <c r="E1096" s="47"/>
      <c r="F1096" s="34"/>
      <c r="G1096" s="47"/>
      <c r="H1096" s="47"/>
      <c r="I1096" s="47"/>
      <c r="J1096" s="58"/>
      <c r="K1096" s="47"/>
      <c r="L1096" s="34"/>
      <c r="M1096" s="47"/>
      <c r="N1096" s="50"/>
      <c r="O1096" s="50"/>
      <c r="P1096" s="50"/>
      <c r="Q1096" s="51"/>
      <c r="R1096" s="21"/>
    </row>
    <row r="1097" spans="2:18" x14ac:dyDescent="0.2">
      <c r="B1097" s="48"/>
      <c r="C1097" s="55"/>
      <c r="D1097" s="55"/>
      <c r="E1097" s="47"/>
      <c r="F1097" s="34"/>
      <c r="G1097" s="47"/>
      <c r="H1097" s="34" t="s">
        <v>10</v>
      </c>
      <c r="I1097" s="34"/>
      <c r="J1097" s="34">
        <f>G1095</f>
        <v>60.806000000000004</v>
      </c>
      <c r="K1097" s="47" t="s">
        <v>11</v>
      </c>
      <c r="L1097" s="34">
        <f>M1095</f>
        <v>17.5381</v>
      </c>
      <c r="M1097" s="47">
        <f>J1097-L1097</f>
        <v>43.267900000000004</v>
      </c>
      <c r="N1097" s="50"/>
      <c r="O1097" s="50"/>
      <c r="P1097" s="50"/>
      <c r="Q1097" s="51"/>
      <c r="R1097" s="21"/>
    </row>
    <row r="1098" spans="2:18" x14ac:dyDescent="0.2">
      <c r="B1098" s="52"/>
      <c r="C1098" s="59"/>
      <c r="D1098" s="59"/>
      <c r="E1098" s="51"/>
      <c r="F1098" s="51"/>
      <c r="G1098" s="51"/>
      <c r="H1098" s="51"/>
      <c r="I1098" s="51"/>
      <c r="J1098" s="60"/>
      <c r="K1098" s="51"/>
      <c r="L1098" s="51"/>
      <c r="M1098" s="51"/>
      <c r="N1098" s="51"/>
      <c r="O1098" s="51"/>
      <c r="P1098" s="51"/>
      <c r="Q1098" s="51"/>
    </row>
    <row r="1099" spans="2:18" ht="15" x14ac:dyDescent="0.2">
      <c r="B1099" s="58"/>
      <c r="C1099" s="61"/>
      <c r="D1099" s="61"/>
      <c r="E1099" s="58"/>
      <c r="F1099" s="54" t="s">
        <v>7</v>
      </c>
      <c r="G1099" s="54"/>
      <c r="H1099" s="160">
        <v>5.2</v>
      </c>
      <c r="I1099" s="160"/>
      <c r="J1099" s="58"/>
      <c r="K1099" s="58"/>
      <c r="L1099" s="58"/>
      <c r="M1099" s="58"/>
      <c r="N1099" s="57"/>
      <c r="O1099" s="57"/>
      <c r="P1099" s="57"/>
      <c r="Q1099" s="51"/>
    </row>
    <row r="1100" spans="2:18" x14ac:dyDescent="0.2">
      <c r="B1100" s="161" t="s">
        <v>8</v>
      </c>
      <c r="C1100" s="161"/>
      <c r="D1100" s="161"/>
      <c r="E1100" s="161"/>
      <c r="F1100" s="161"/>
      <c r="G1100" s="161"/>
      <c r="H1100" s="51" t="s">
        <v>5</v>
      </c>
      <c r="I1100" s="161" t="s">
        <v>9</v>
      </c>
      <c r="J1100" s="161"/>
      <c r="K1100" s="161"/>
      <c r="L1100" s="161"/>
      <c r="M1100" s="161"/>
      <c r="N1100" s="62"/>
      <c r="O1100" s="62"/>
      <c r="P1100" s="50">
        <f>I1115-I1113</f>
        <v>18</v>
      </c>
      <c r="Q1100" s="51"/>
    </row>
    <row r="1101" spans="2:18" x14ac:dyDescent="0.2">
      <c r="B1101" s="34">
        <v>0</v>
      </c>
      <c r="C1101" s="47">
        <v>2.9740000000000002</v>
      </c>
      <c r="D1101" s="47"/>
      <c r="E1101" s="34"/>
      <c r="F1101" s="34"/>
      <c r="G1101" s="34"/>
      <c r="H1101" s="34"/>
      <c r="I1101" s="48"/>
      <c r="J1101" s="49"/>
      <c r="K1101" s="47"/>
      <c r="L1101" s="34"/>
      <c r="M1101" s="47"/>
      <c r="N1101" s="50"/>
      <c r="O1101" s="50"/>
      <c r="P1101" s="50"/>
      <c r="Q1101" s="51"/>
      <c r="R1101" s="21"/>
    </row>
    <row r="1102" spans="2:18" x14ac:dyDescent="0.2">
      <c r="B1102" s="34">
        <v>5</v>
      </c>
      <c r="C1102" s="47">
        <v>2.9220000000000002</v>
      </c>
      <c r="D1102" s="47"/>
      <c r="E1102" s="47">
        <f>(C1101+C1102)/2</f>
        <v>2.9480000000000004</v>
      </c>
      <c r="F1102" s="34">
        <f t="shared" ref="F1102:F1124" si="305">B1102-B1101</f>
        <v>5</v>
      </c>
      <c r="G1102" s="47">
        <f>E1102*F1102</f>
        <v>14.740000000000002</v>
      </c>
      <c r="H1102" s="34"/>
      <c r="I1102" s="33"/>
      <c r="J1102" s="33"/>
      <c r="K1102" s="47"/>
      <c r="L1102" s="34"/>
      <c r="M1102" s="47"/>
      <c r="N1102" s="50"/>
      <c r="O1102" s="50"/>
      <c r="P1102" s="50"/>
      <c r="Q1102" s="52"/>
      <c r="R1102" s="21"/>
    </row>
    <row r="1103" spans="2:18" x14ac:dyDescent="0.2">
      <c r="B1103" s="34">
        <v>7</v>
      </c>
      <c r="C1103" s="47">
        <v>2.3439999999999999</v>
      </c>
      <c r="D1103" s="47"/>
      <c r="E1103" s="47">
        <f t="shared" ref="E1103:E1124" si="306">(C1102+C1103)/2</f>
        <v>2.633</v>
      </c>
      <c r="F1103" s="34">
        <f t="shared" si="305"/>
        <v>2</v>
      </c>
      <c r="G1103" s="47">
        <f t="shared" ref="G1103:G1124" si="307">E1103*F1103</f>
        <v>5.266</v>
      </c>
      <c r="H1103" s="34"/>
      <c r="I1103" s="33"/>
      <c r="J1103" s="33"/>
      <c r="K1103" s="47"/>
      <c r="L1103" s="34"/>
      <c r="M1103" s="47"/>
      <c r="N1103" s="50"/>
      <c r="O1103" s="50"/>
      <c r="P1103" s="50"/>
      <c r="Q1103" s="52"/>
      <c r="R1103" s="21"/>
    </row>
    <row r="1104" spans="2:18" x14ac:dyDescent="0.2">
      <c r="B1104" s="34">
        <v>10</v>
      </c>
      <c r="C1104" s="47">
        <v>2.323</v>
      </c>
      <c r="D1104" s="47"/>
      <c r="E1104" s="47">
        <f t="shared" si="306"/>
        <v>2.3334999999999999</v>
      </c>
      <c r="F1104" s="34">
        <f t="shared" si="305"/>
        <v>3</v>
      </c>
      <c r="G1104" s="47">
        <f t="shared" si="307"/>
        <v>7.0004999999999997</v>
      </c>
      <c r="H1104" s="34"/>
      <c r="I1104" s="33"/>
      <c r="J1104" s="33"/>
      <c r="K1104" s="47"/>
      <c r="L1104" s="34"/>
      <c r="M1104" s="47"/>
      <c r="N1104" s="50"/>
      <c r="O1104" s="50"/>
      <c r="P1104" s="50"/>
      <c r="Q1104" s="52"/>
      <c r="R1104" s="21"/>
    </row>
    <row r="1105" spans="2:18" x14ac:dyDescent="0.2">
      <c r="B1105" s="34">
        <v>12</v>
      </c>
      <c r="C1105" s="47">
        <v>1.3120000000000001</v>
      </c>
      <c r="D1105" s="47"/>
      <c r="E1105" s="47">
        <f t="shared" si="306"/>
        <v>1.8174999999999999</v>
      </c>
      <c r="F1105" s="34">
        <f t="shared" si="305"/>
        <v>2</v>
      </c>
      <c r="G1105" s="47">
        <f t="shared" si="307"/>
        <v>3.6349999999999998</v>
      </c>
      <c r="H1105" s="34"/>
      <c r="I1105" s="33">
        <v>0</v>
      </c>
      <c r="J1105" s="33">
        <v>2.9740000000000002</v>
      </c>
      <c r="K1105" s="47"/>
      <c r="L1105" s="34"/>
      <c r="M1105" s="47"/>
      <c r="N1105" s="50"/>
      <c r="O1105" s="50"/>
      <c r="P1105" s="50"/>
      <c r="Q1105" s="52"/>
      <c r="R1105" s="21"/>
    </row>
    <row r="1106" spans="2:18" x14ac:dyDescent="0.2">
      <c r="B1106" s="34">
        <v>15</v>
      </c>
      <c r="C1106" s="47">
        <v>0.47299999999999998</v>
      </c>
      <c r="D1106" s="47"/>
      <c r="E1106" s="47">
        <f t="shared" si="306"/>
        <v>0.89250000000000007</v>
      </c>
      <c r="F1106" s="34">
        <f t="shared" si="305"/>
        <v>3</v>
      </c>
      <c r="G1106" s="47">
        <f t="shared" si="307"/>
        <v>2.6775000000000002</v>
      </c>
      <c r="H1106" s="34"/>
      <c r="I1106" s="33">
        <v>5</v>
      </c>
      <c r="J1106" s="33">
        <v>2.9220000000000002</v>
      </c>
      <c r="K1106" s="47">
        <f t="shared" ref="K1106:K1124" si="308">AVERAGE(J1105,J1106)</f>
        <v>2.9480000000000004</v>
      </c>
      <c r="L1106" s="34">
        <f t="shared" ref="L1106:L1124" si="309">I1106-I1105</f>
        <v>5</v>
      </c>
      <c r="M1106" s="47">
        <f t="shared" ref="M1106:M1124" si="310">L1106*K1106</f>
        <v>14.740000000000002</v>
      </c>
      <c r="N1106" s="50"/>
      <c r="O1106" s="50"/>
      <c r="P1106" s="50"/>
      <c r="Q1106" s="52"/>
      <c r="R1106" s="21"/>
    </row>
    <row r="1107" spans="2:18" x14ac:dyDescent="0.2">
      <c r="B1107" s="34">
        <v>18</v>
      </c>
      <c r="C1107" s="47">
        <v>2.1999999999999999E-2</v>
      </c>
      <c r="D1107" s="47"/>
      <c r="E1107" s="47">
        <f t="shared" si="306"/>
        <v>0.2475</v>
      </c>
      <c r="F1107" s="34">
        <f t="shared" si="305"/>
        <v>3</v>
      </c>
      <c r="G1107" s="47">
        <f t="shared" si="307"/>
        <v>0.74249999999999994</v>
      </c>
      <c r="H1107" s="51"/>
      <c r="I1107" s="33">
        <v>7</v>
      </c>
      <c r="J1107" s="33">
        <v>2.3439999999999999</v>
      </c>
      <c r="K1107" s="47">
        <f t="shared" si="308"/>
        <v>2.633</v>
      </c>
      <c r="L1107" s="34">
        <f t="shared" si="309"/>
        <v>2</v>
      </c>
      <c r="M1107" s="47">
        <f t="shared" si="310"/>
        <v>5.266</v>
      </c>
      <c r="N1107" s="50"/>
      <c r="O1107" s="50"/>
      <c r="P1107" s="50"/>
      <c r="Q1107" s="52"/>
      <c r="R1107" s="21"/>
    </row>
    <row r="1108" spans="2:18" x14ac:dyDescent="0.2">
      <c r="B1108" s="34">
        <v>21</v>
      </c>
      <c r="C1108" s="47">
        <v>-0.379</v>
      </c>
      <c r="D1108" s="47"/>
      <c r="E1108" s="47">
        <f t="shared" si="306"/>
        <v>-0.17849999999999999</v>
      </c>
      <c r="F1108" s="34">
        <f t="shared" si="305"/>
        <v>3</v>
      </c>
      <c r="G1108" s="47">
        <f t="shared" si="307"/>
        <v>-0.53549999999999998</v>
      </c>
      <c r="H1108" s="51"/>
      <c r="I1108" s="33">
        <v>10</v>
      </c>
      <c r="J1108" s="33">
        <v>2.323</v>
      </c>
      <c r="K1108" s="47">
        <f t="shared" si="308"/>
        <v>2.3334999999999999</v>
      </c>
      <c r="L1108" s="34">
        <f t="shared" si="309"/>
        <v>3</v>
      </c>
      <c r="M1108" s="47">
        <f t="shared" si="310"/>
        <v>7.0004999999999997</v>
      </c>
      <c r="N1108" s="50"/>
      <c r="O1108" s="50"/>
      <c r="P1108" s="50"/>
      <c r="Q1108" s="52"/>
      <c r="R1108" s="21"/>
    </row>
    <row r="1109" spans="2:18" x14ac:dyDescent="0.2">
      <c r="B1109" s="34">
        <v>24</v>
      </c>
      <c r="C1109" s="47">
        <v>-0.52</v>
      </c>
      <c r="D1109" s="47"/>
      <c r="E1109" s="47">
        <f t="shared" si="306"/>
        <v>-0.44950000000000001</v>
      </c>
      <c r="F1109" s="34">
        <f t="shared" si="305"/>
        <v>3</v>
      </c>
      <c r="G1109" s="47">
        <f t="shared" si="307"/>
        <v>-1.3485</v>
      </c>
      <c r="H1109" s="51"/>
      <c r="I1109" s="33">
        <v>12</v>
      </c>
      <c r="J1109" s="33">
        <v>1.3120000000000001</v>
      </c>
      <c r="K1109" s="47">
        <f t="shared" si="308"/>
        <v>1.8174999999999999</v>
      </c>
      <c r="L1109" s="34">
        <f t="shared" si="309"/>
        <v>2</v>
      </c>
      <c r="M1109" s="47">
        <f t="shared" si="310"/>
        <v>3.6349999999999998</v>
      </c>
      <c r="N1109" s="53"/>
      <c r="O1109" s="53"/>
      <c r="P1109" s="53"/>
      <c r="Q1109" s="52"/>
      <c r="R1109" s="21"/>
    </row>
    <row r="1110" spans="2:18" x14ac:dyDescent="0.2">
      <c r="B1110" s="34">
        <v>27</v>
      </c>
      <c r="C1110" s="47">
        <v>-0.626</v>
      </c>
      <c r="D1110" s="47"/>
      <c r="E1110" s="47">
        <f t="shared" si="306"/>
        <v>-0.57299999999999995</v>
      </c>
      <c r="F1110" s="34">
        <f t="shared" si="305"/>
        <v>3</v>
      </c>
      <c r="G1110" s="47">
        <f t="shared" si="307"/>
        <v>-1.7189999999999999</v>
      </c>
      <c r="H1110" s="34"/>
      <c r="I1110" s="33">
        <v>15</v>
      </c>
      <c r="J1110" s="33">
        <v>0.47299999999999998</v>
      </c>
      <c r="K1110" s="47">
        <f t="shared" si="308"/>
        <v>0.89250000000000007</v>
      </c>
      <c r="L1110" s="34">
        <f t="shared" si="309"/>
        <v>3</v>
      </c>
      <c r="M1110" s="47">
        <f t="shared" si="310"/>
        <v>2.6775000000000002</v>
      </c>
      <c r="N1110" s="50"/>
      <c r="O1110" s="50"/>
      <c r="P1110" s="50"/>
      <c r="Q1110" s="52"/>
      <c r="R1110" s="21"/>
    </row>
    <row r="1111" spans="2:18" x14ac:dyDescent="0.2">
      <c r="B1111" s="34">
        <v>30</v>
      </c>
      <c r="C1111" s="47">
        <v>-0.67300000000000004</v>
      </c>
      <c r="D1111" s="47"/>
      <c r="E1111" s="47">
        <f t="shared" si="306"/>
        <v>-0.64949999999999997</v>
      </c>
      <c r="F1111" s="34">
        <f t="shared" si="305"/>
        <v>3</v>
      </c>
      <c r="G1111" s="47">
        <f t="shared" si="307"/>
        <v>-1.9484999999999999</v>
      </c>
      <c r="H1111" s="34"/>
      <c r="I1111" s="33">
        <v>18</v>
      </c>
      <c r="J1111" s="33">
        <v>2.1999999999999999E-2</v>
      </c>
      <c r="K1111" s="47">
        <f t="shared" si="308"/>
        <v>0.2475</v>
      </c>
      <c r="L1111" s="34">
        <f t="shared" si="309"/>
        <v>3</v>
      </c>
      <c r="M1111" s="47">
        <f t="shared" si="310"/>
        <v>0.74249999999999994</v>
      </c>
      <c r="N1111" s="53"/>
      <c r="O1111" s="53"/>
      <c r="P1111" s="53"/>
      <c r="Q1111" s="52"/>
      <c r="R1111" s="21"/>
    </row>
    <row r="1112" spans="2:18" x14ac:dyDescent="0.2">
      <c r="B1112" s="34">
        <v>32.5</v>
      </c>
      <c r="C1112" s="47">
        <v>-0.67700000000000005</v>
      </c>
      <c r="D1112" s="47"/>
      <c r="E1112" s="47">
        <f t="shared" si="306"/>
        <v>-0.67500000000000004</v>
      </c>
      <c r="F1112" s="34">
        <f t="shared" si="305"/>
        <v>2.5</v>
      </c>
      <c r="G1112" s="47">
        <f t="shared" si="307"/>
        <v>-1.6875</v>
      </c>
      <c r="H1112" s="34"/>
      <c r="I1112" s="34">
        <f>I1113-(J1112-J1113)*2</f>
        <v>18.440000000000001</v>
      </c>
      <c r="J1112" s="34">
        <v>-0.2</v>
      </c>
      <c r="K1112" s="47">
        <f t="shared" si="308"/>
        <v>-8.900000000000001E-2</v>
      </c>
      <c r="L1112" s="34">
        <f t="shared" si="309"/>
        <v>0.44000000000000128</v>
      </c>
      <c r="M1112" s="47">
        <f t="shared" si="310"/>
        <v>-3.9160000000000118E-2</v>
      </c>
      <c r="N1112" s="53"/>
      <c r="O1112" s="53"/>
      <c r="P1112" s="53"/>
      <c r="Q1112" s="52"/>
      <c r="R1112" s="21"/>
    </row>
    <row r="1113" spans="2:18" x14ac:dyDescent="0.2">
      <c r="B1113" s="34">
        <v>35</v>
      </c>
      <c r="C1113" s="47">
        <v>-0.627</v>
      </c>
      <c r="D1113" s="47"/>
      <c r="E1113" s="47">
        <f t="shared" si="306"/>
        <v>-0.65200000000000002</v>
      </c>
      <c r="F1113" s="34">
        <f t="shared" si="305"/>
        <v>2.5</v>
      </c>
      <c r="G1113" s="47">
        <f t="shared" si="307"/>
        <v>-1.6300000000000001</v>
      </c>
      <c r="H1113" s="34"/>
      <c r="I1113" s="33">
        <f>I1114-9</f>
        <v>23</v>
      </c>
      <c r="J1113" s="33">
        <f>J1114</f>
        <v>-2.48</v>
      </c>
      <c r="K1113" s="47">
        <f t="shared" si="308"/>
        <v>-1.34</v>
      </c>
      <c r="L1113" s="34">
        <f t="shared" si="309"/>
        <v>4.5599999999999987</v>
      </c>
      <c r="M1113" s="47">
        <f t="shared" si="310"/>
        <v>-6.1103999999999985</v>
      </c>
      <c r="N1113" s="50"/>
      <c r="O1113" s="50"/>
      <c r="P1113" s="50"/>
      <c r="Q1113" s="51"/>
      <c r="R1113" s="21"/>
    </row>
    <row r="1114" spans="2:18" x14ac:dyDescent="0.2">
      <c r="B1114" s="34">
        <v>38</v>
      </c>
      <c r="C1114" s="47">
        <v>-0.499</v>
      </c>
      <c r="D1114" s="47"/>
      <c r="E1114" s="47">
        <f t="shared" si="306"/>
        <v>-0.56299999999999994</v>
      </c>
      <c r="F1114" s="34">
        <f t="shared" si="305"/>
        <v>3</v>
      </c>
      <c r="G1114" s="47">
        <f t="shared" si="307"/>
        <v>-1.6889999999999998</v>
      </c>
      <c r="H1114" s="54"/>
      <c r="I1114" s="33">
        <v>32</v>
      </c>
      <c r="J1114" s="33">
        <v>-2.48</v>
      </c>
      <c r="K1114" s="47">
        <f t="shared" si="308"/>
        <v>-2.48</v>
      </c>
      <c r="L1114" s="34">
        <f t="shared" si="309"/>
        <v>9</v>
      </c>
      <c r="M1114" s="47">
        <f t="shared" si="310"/>
        <v>-22.32</v>
      </c>
      <c r="N1114" s="50"/>
      <c r="O1114" s="50"/>
      <c r="P1114" s="50"/>
      <c r="Q1114" s="51"/>
      <c r="R1114" s="21"/>
    </row>
    <row r="1115" spans="2:18" x14ac:dyDescent="0.2">
      <c r="B1115" s="34">
        <v>41</v>
      </c>
      <c r="C1115" s="47">
        <v>-0.38100000000000001</v>
      </c>
      <c r="D1115" s="47"/>
      <c r="E1115" s="47">
        <f t="shared" si="306"/>
        <v>-0.44</v>
      </c>
      <c r="F1115" s="34">
        <f t="shared" si="305"/>
        <v>3</v>
      </c>
      <c r="G1115" s="47">
        <f t="shared" si="307"/>
        <v>-1.32</v>
      </c>
      <c r="H1115" s="54"/>
      <c r="I1115" s="34">
        <f>I1114+9</f>
        <v>41</v>
      </c>
      <c r="J1115" s="34">
        <f>J1114</f>
        <v>-2.48</v>
      </c>
      <c r="K1115" s="47">
        <f t="shared" si="308"/>
        <v>-2.48</v>
      </c>
      <c r="L1115" s="34">
        <f t="shared" si="309"/>
        <v>9</v>
      </c>
      <c r="M1115" s="47">
        <f t="shared" si="310"/>
        <v>-22.32</v>
      </c>
      <c r="N1115" s="50"/>
      <c r="O1115" s="50"/>
      <c r="P1115" s="50"/>
      <c r="Q1115" s="51"/>
      <c r="R1115" s="21"/>
    </row>
    <row r="1116" spans="2:18" x14ac:dyDescent="0.2">
      <c r="B1116" s="48">
        <v>44</v>
      </c>
      <c r="C1116" s="55">
        <v>1.9E-2</v>
      </c>
      <c r="D1116" s="55"/>
      <c r="E1116" s="47">
        <f t="shared" si="306"/>
        <v>-0.18099999999999999</v>
      </c>
      <c r="F1116" s="34">
        <f t="shared" si="305"/>
        <v>3</v>
      </c>
      <c r="G1116" s="47">
        <f t="shared" si="307"/>
        <v>-0.54299999999999993</v>
      </c>
      <c r="H1116" s="54"/>
      <c r="I1116" s="34">
        <f>I1115+(J1116-J1115)*2</f>
        <v>46.36</v>
      </c>
      <c r="J1116" s="34">
        <v>0.2</v>
      </c>
      <c r="K1116" s="47">
        <f t="shared" si="308"/>
        <v>-1.1399999999999999</v>
      </c>
      <c r="L1116" s="34">
        <f t="shared" si="309"/>
        <v>5.3599999999999994</v>
      </c>
      <c r="M1116" s="47">
        <f t="shared" si="310"/>
        <v>-6.1103999999999985</v>
      </c>
      <c r="N1116" s="50"/>
      <c r="O1116" s="50"/>
      <c r="P1116" s="50"/>
      <c r="Q1116" s="51"/>
      <c r="R1116" s="21"/>
    </row>
    <row r="1117" spans="2:18" x14ac:dyDescent="0.2">
      <c r="B1117" s="48">
        <v>47</v>
      </c>
      <c r="C1117" s="55">
        <v>0.49199999999999999</v>
      </c>
      <c r="D1117" s="55"/>
      <c r="E1117" s="47">
        <f t="shared" si="306"/>
        <v>0.2555</v>
      </c>
      <c r="F1117" s="34">
        <f t="shared" si="305"/>
        <v>3</v>
      </c>
      <c r="G1117" s="47">
        <f t="shared" si="307"/>
        <v>0.76649999999999996</v>
      </c>
      <c r="H1117" s="54"/>
      <c r="I1117" s="34">
        <v>47</v>
      </c>
      <c r="J1117" s="56">
        <v>0.49199999999999999</v>
      </c>
      <c r="K1117" s="47">
        <f t="shared" si="308"/>
        <v>0.34599999999999997</v>
      </c>
      <c r="L1117" s="34">
        <f t="shared" si="309"/>
        <v>0.64000000000000057</v>
      </c>
      <c r="M1117" s="47">
        <f t="shared" si="310"/>
        <v>0.22144000000000019</v>
      </c>
      <c r="N1117" s="51"/>
      <c r="O1117" s="53"/>
      <c r="P1117" s="53"/>
      <c r="Q1117" s="51"/>
    </row>
    <row r="1118" spans="2:18" x14ac:dyDescent="0.2">
      <c r="B1118" s="48">
        <v>50</v>
      </c>
      <c r="C1118" s="55">
        <v>2.0230000000000001</v>
      </c>
      <c r="D1118" s="55"/>
      <c r="E1118" s="47">
        <f t="shared" si="306"/>
        <v>1.2575000000000001</v>
      </c>
      <c r="F1118" s="34">
        <f t="shared" si="305"/>
        <v>3</v>
      </c>
      <c r="G1118" s="47">
        <f t="shared" si="307"/>
        <v>3.7725</v>
      </c>
      <c r="H1118" s="54"/>
      <c r="I1118" s="48">
        <v>50</v>
      </c>
      <c r="J1118" s="48">
        <v>2.0230000000000001</v>
      </c>
      <c r="K1118" s="47">
        <f t="shared" si="308"/>
        <v>1.2575000000000001</v>
      </c>
      <c r="L1118" s="34">
        <f t="shared" si="309"/>
        <v>3</v>
      </c>
      <c r="M1118" s="47">
        <f t="shared" si="310"/>
        <v>3.7725</v>
      </c>
      <c r="N1118" s="51"/>
      <c r="O1118" s="57"/>
      <c r="P1118" s="57"/>
      <c r="Q1118" s="51"/>
    </row>
    <row r="1119" spans="2:18" x14ac:dyDescent="0.2">
      <c r="B1119" s="48">
        <v>53</v>
      </c>
      <c r="C1119" s="55">
        <v>3.4409999999999998</v>
      </c>
      <c r="D1119" s="55"/>
      <c r="E1119" s="47">
        <f t="shared" si="306"/>
        <v>2.7320000000000002</v>
      </c>
      <c r="F1119" s="34">
        <f t="shared" si="305"/>
        <v>3</v>
      </c>
      <c r="G1119" s="47">
        <f t="shared" si="307"/>
        <v>8.1960000000000015</v>
      </c>
      <c r="H1119" s="51"/>
      <c r="I1119" s="48">
        <v>53</v>
      </c>
      <c r="J1119" s="48">
        <v>3.4409999999999998</v>
      </c>
      <c r="K1119" s="47">
        <f t="shared" si="308"/>
        <v>2.7320000000000002</v>
      </c>
      <c r="L1119" s="34">
        <f t="shared" si="309"/>
        <v>3</v>
      </c>
      <c r="M1119" s="47">
        <f t="shared" si="310"/>
        <v>8.1960000000000015</v>
      </c>
      <c r="N1119" s="51"/>
      <c r="O1119" s="57"/>
      <c r="P1119" s="57"/>
      <c r="Q1119" s="51"/>
    </row>
    <row r="1120" spans="2:18" x14ac:dyDescent="0.2">
      <c r="B1120" s="48">
        <v>55</v>
      </c>
      <c r="C1120" s="55">
        <v>4.1740000000000004</v>
      </c>
      <c r="D1120" s="55"/>
      <c r="E1120" s="47">
        <f t="shared" si="306"/>
        <v>3.8075000000000001</v>
      </c>
      <c r="F1120" s="34">
        <f t="shared" si="305"/>
        <v>2</v>
      </c>
      <c r="G1120" s="47">
        <f t="shared" si="307"/>
        <v>7.6150000000000002</v>
      </c>
      <c r="H1120" s="51"/>
      <c r="I1120" s="48">
        <v>55</v>
      </c>
      <c r="J1120" s="48">
        <v>4.1740000000000004</v>
      </c>
      <c r="K1120" s="47">
        <f t="shared" si="308"/>
        <v>3.8075000000000001</v>
      </c>
      <c r="L1120" s="34">
        <f t="shared" si="309"/>
        <v>2</v>
      </c>
      <c r="M1120" s="47">
        <f t="shared" si="310"/>
        <v>7.6150000000000002</v>
      </c>
      <c r="N1120" s="57"/>
      <c r="O1120" s="57"/>
      <c r="P1120" s="57"/>
      <c r="Q1120" s="51"/>
    </row>
    <row r="1121" spans="2:18" x14ac:dyDescent="0.2">
      <c r="B1121" s="48">
        <v>60</v>
      </c>
      <c r="C1121" s="55">
        <v>4.2229999999999999</v>
      </c>
      <c r="D1121" s="55"/>
      <c r="E1121" s="47">
        <f t="shared" si="306"/>
        <v>4.1985000000000001</v>
      </c>
      <c r="F1121" s="34">
        <f t="shared" si="305"/>
        <v>5</v>
      </c>
      <c r="G1121" s="47">
        <f t="shared" si="307"/>
        <v>20.9925</v>
      </c>
      <c r="H1121" s="51"/>
      <c r="I1121" s="48">
        <v>60</v>
      </c>
      <c r="J1121" s="48">
        <v>4.2229999999999999</v>
      </c>
      <c r="K1121" s="47">
        <f t="shared" si="308"/>
        <v>4.1985000000000001</v>
      </c>
      <c r="L1121" s="34">
        <f t="shared" si="309"/>
        <v>5</v>
      </c>
      <c r="M1121" s="47">
        <f t="shared" si="310"/>
        <v>20.9925</v>
      </c>
      <c r="N1121" s="57"/>
      <c r="O1121" s="57"/>
      <c r="P1121" s="57"/>
      <c r="Q1121" s="51"/>
    </row>
    <row r="1122" spans="2:18" x14ac:dyDescent="0.2">
      <c r="B1122" s="48">
        <v>65</v>
      </c>
      <c r="C1122" s="55">
        <v>4.1820000000000004</v>
      </c>
      <c r="D1122" s="55"/>
      <c r="E1122" s="47">
        <f t="shared" si="306"/>
        <v>4.2025000000000006</v>
      </c>
      <c r="F1122" s="34">
        <f t="shared" si="305"/>
        <v>5</v>
      </c>
      <c r="G1122" s="47">
        <f t="shared" si="307"/>
        <v>21.012500000000003</v>
      </c>
      <c r="H1122" s="51"/>
      <c r="I1122" s="48">
        <v>65</v>
      </c>
      <c r="J1122" s="48">
        <v>4.1820000000000004</v>
      </c>
      <c r="K1122" s="47">
        <f t="shared" si="308"/>
        <v>4.2025000000000006</v>
      </c>
      <c r="L1122" s="34">
        <f t="shared" si="309"/>
        <v>5</v>
      </c>
      <c r="M1122" s="47">
        <f t="shared" si="310"/>
        <v>21.012500000000003</v>
      </c>
      <c r="N1122" s="57"/>
      <c r="O1122" s="57"/>
      <c r="P1122" s="57"/>
      <c r="Q1122" s="51"/>
    </row>
    <row r="1123" spans="2:18" x14ac:dyDescent="0.2">
      <c r="B1123" s="48">
        <v>68</v>
      </c>
      <c r="C1123" s="55">
        <v>2.5129999999999999</v>
      </c>
      <c r="D1123" s="55"/>
      <c r="E1123" s="47">
        <f t="shared" si="306"/>
        <v>3.3475000000000001</v>
      </c>
      <c r="F1123" s="34">
        <f t="shared" si="305"/>
        <v>3</v>
      </c>
      <c r="G1123" s="47">
        <f t="shared" si="307"/>
        <v>10.0425</v>
      </c>
      <c r="H1123" s="47"/>
      <c r="I1123" s="48">
        <v>68</v>
      </c>
      <c r="J1123" s="48">
        <v>2.5129999999999999</v>
      </c>
      <c r="K1123" s="47">
        <f t="shared" si="308"/>
        <v>3.3475000000000001</v>
      </c>
      <c r="L1123" s="34">
        <f t="shared" si="309"/>
        <v>3</v>
      </c>
      <c r="M1123" s="47">
        <f t="shared" si="310"/>
        <v>10.0425</v>
      </c>
      <c r="N1123" s="57"/>
      <c r="O1123" s="57"/>
      <c r="P1123" s="57"/>
      <c r="Q1123" s="51"/>
    </row>
    <row r="1124" spans="2:18" x14ac:dyDescent="0.2">
      <c r="B1124" s="48">
        <v>73</v>
      </c>
      <c r="C1124" s="55">
        <v>2.484</v>
      </c>
      <c r="D1124" s="55"/>
      <c r="E1124" s="47">
        <f t="shared" si="306"/>
        <v>2.4984999999999999</v>
      </c>
      <c r="F1124" s="34">
        <f t="shared" si="305"/>
        <v>5</v>
      </c>
      <c r="G1124" s="47">
        <f t="shared" si="307"/>
        <v>12.4925</v>
      </c>
      <c r="H1124" s="47"/>
      <c r="I1124" s="48">
        <v>73</v>
      </c>
      <c r="J1124" s="48">
        <v>2.484</v>
      </c>
      <c r="K1124" s="47">
        <f t="shared" si="308"/>
        <v>2.4984999999999999</v>
      </c>
      <c r="L1124" s="34">
        <f t="shared" si="309"/>
        <v>5</v>
      </c>
      <c r="M1124" s="47">
        <f t="shared" si="310"/>
        <v>12.4925</v>
      </c>
      <c r="N1124" s="53"/>
      <c r="O1124" s="57"/>
      <c r="P1124" s="57"/>
      <c r="Q1124" s="51"/>
    </row>
    <row r="1125" spans="2:18" x14ac:dyDescent="0.2">
      <c r="B1125" s="48"/>
      <c r="C1125" s="55"/>
      <c r="D1125" s="55"/>
      <c r="E1125" s="47"/>
      <c r="F1125" s="34"/>
      <c r="G1125" s="47"/>
      <c r="H1125" s="47"/>
      <c r="I1125" s="48"/>
      <c r="J1125" s="48"/>
      <c r="K1125" s="47"/>
      <c r="L1125" s="34"/>
      <c r="M1125" s="47"/>
      <c r="N1125" s="50"/>
      <c r="O1125" s="50"/>
      <c r="P1125" s="50"/>
      <c r="Q1125" s="51"/>
      <c r="R1125" s="21"/>
    </row>
    <row r="1126" spans="2:18" x14ac:dyDescent="0.2">
      <c r="B1126" s="48"/>
      <c r="C1126" s="55"/>
      <c r="D1126" s="55"/>
      <c r="E1126" s="47"/>
      <c r="F1126" s="34">
        <f>SUM(F1102:F1125)</f>
        <v>73</v>
      </c>
      <c r="G1126" s="47">
        <f>SUM(G1102:G1125)</f>
        <v>106.53050000000002</v>
      </c>
      <c r="H1126" s="47"/>
      <c r="I1126" s="47"/>
      <c r="J1126" s="48"/>
      <c r="K1126" s="47"/>
      <c r="L1126" s="34">
        <f>SUM(L1105:L1125)</f>
        <v>73</v>
      </c>
      <c r="M1126" s="47">
        <f>SUM(M1105:M1125)</f>
        <v>61.506480000000003</v>
      </c>
      <c r="N1126" s="50"/>
      <c r="O1126" s="50"/>
      <c r="P1126" s="50"/>
      <c r="Q1126" s="51"/>
      <c r="R1126" s="21"/>
    </row>
    <row r="1127" spans="2:18" ht="15" x14ac:dyDescent="0.2">
      <c r="B1127" s="48"/>
      <c r="C1127" s="55"/>
      <c r="D1127" s="55"/>
      <c r="E1127" s="47"/>
      <c r="F1127" s="34"/>
      <c r="G1127" s="47"/>
      <c r="H1127" s="47"/>
      <c r="I1127" s="47"/>
      <c r="J1127" s="58"/>
      <c r="K1127" s="47"/>
      <c r="L1127" s="34"/>
      <c r="M1127" s="47"/>
      <c r="N1127" s="50"/>
      <c r="O1127" s="50"/>
      <c r="P1127" s="50"/>
      <c r="Q1127" s="51"/>
      <c r="R1127" s="21"/>
    </row>
    <row r="1128" spans="2:18" x14ac:dyDescent="0.2">
      <c r="B1128" s="48"/>
      <c r="C1128" s="55"/>
      <c r="D1128" s="55"/>
      <c r="E1128" s="47"/>
      <c r="F1128" s="34"/>
      <c r="G1128" s="47"/>
      <c r="H1128" s="34" t="s">
        <v>10</v>
      </c>
      <c r="I1128" s="34"/>
      <c r="J1128" s="34">
        <f>G1126</f>
        <v>106.53050000000002</v>
      </c>
      <c r="K1128" s="47" t="s">
        <v>11</v>
      </c>
      <c r="L1128" s="34">
        <f>M1126</f>
        <v>61.506480000000003</v>
      </c>
      <c r="M1128" s="47">
        <f>J1128-L1128</f>
        <v>45.024020000000014</v>
      </c>
      <c r="N1128" s="50"/>
      <c r="O1128" s="50"/>
      <c r="P1128" s="50"/>
      <c r="Q1128" s="51"/>
      <c r="R1128" s="21"/>
    </row>
    <row r="1129" spans="2:18" ht="15" x14ac:dyDescent="0.2">
      <c r="B1129" s="58"/>
      <c r="C1129" s="61"/>
      <c r="D1129" s="61"/>
      <c r="E1129" s="58"/>
      <c r="F1129" s="54" t="s">
        <v>7</v>
      </c>
      <c r="G1129" s="54"/>
      <c r="H1129" s="160">
        <v>5.4</v>
      </c>
      <c r="I1129" s="160"/>
      <c r="J1129" s="58"/>
      <c r="K1129" s="58"/>
      <c r="L1129" s="58"/>
      <c r="M1129" s="58"/>
      <c r="N1129" s="57"/>
      <c r="O1129" s="57"/>
      <c r="P1129" s="57"/>
      <c r="Q1129" s="51"/>
    </row>
    <row r="1130" spans="2:18" x14ac:dyDescent="0.2">
      <c r="B1130" s="161" t="s">
        <v>8</v>
      </c>
      <c r="C1130" s="161"/>
      <c r="D1130" s="161"/>
      <c r="E1130" s="161"/>
      <c r="F1130" s="161"/>
      <c r="G1130" s="161"/>
      <c r="H1130" s="51" t="s">
        <v>5</v>
      </c>
      <c r="I1130" s="161" t="s">
        <v>9</v>
      </c>
      <c r="J1130" s="161"/>
      <c r="K1130" s="161"/>
      <c r="L1130" s="161"/>
      <c r="M1130" s="161"/>
      <c r="N1130" s="62"/>
      <c r="O1130" s="62"/>
      <c r="P1130" s="50">
        <f>I1145-I1143</f>
        <v>18</v>
      </c>
      <c r="Q1130" s="51"/>
    </row>
    <row r="1131" spans="2:18" x14ac:dyDescent="0.2">
      <c r="B1131" s="34">
        <v>0</v>
      </c>
      <c r="C1131" s="47">
        <v>1.5369999999999999</v>
      </c>
      <c r="D1131" s="47"/>
      <c r="E1131" s="34"/>
      <c r="F1131" s="34"/>
      <c r="G1131" s="34"/>
      <c r="H1131" s="34"/>
      <c r="I1131" s="48"/>
      <c r="J1131" s="49"/>
      <c r="K1131" s="47"/>
      <c r="L1131" s="34"/>
      <c r="M1131" s="47"/>
      <c r="N1131" s="50"/>
      <c r="O1131" s="50"/>
      <c r="P1131" s="50"/>
      <c r="Q1131" s="51"/>
      <c r="R1131" s="21"/>
    </row>
    <row r="1132" spans="2:18" x14ac:dyDescent="0.2">
      <c r="B1132" s="34">
        <v>5</v>
      </c>
      <c r="C1132" s="47">
        <v>3.097</v>
      </c>
      <c r="D1132" s="47"/>
      <c r="E1132" s="47">
        <f>(C1131+C1132)/2</f>
        <v>2.3170000000000002</v>
      </c>
      <c r="F1132" s="34">
        <f t="shared" ref="F1132:F1155" si="311">B1132-B1131</f>
        <v>5</v>
      </c>
      <c r="G1132" s="47">
        <f>E1132*F1132</f>
        <v>11.585000000000001</v>
      </c>
      <c r="H1132" s="34"/>
      <c r="I1132" s="33"/>
      <c r="J1132" s="33"/>
      <c r="K1132" s="47"/>
      <c r="L1132" s="34"/>
      <c r="M1132" s="47"/>
      <c r="N1132" s="50"/>
      <c r="O1132" s="50"/>
      <c r="P1132" s="50"/>
      <c r="Q1132" s="52"/>
      <c r="R1132" s="21"/>
    </row>
    <row r="1133" spans="2:18" x14ac:dyDescent="0.2">
      <c r="B1133" s="34">
        <v>7</v>
      </c>
      <c r="C1133" s="47">
        <v>3.097</v>
      </c>
      <c r="D1133" s="47"/>
      <c r="E1133" s="47">
        <f t="shared" ref="E1133:E1154" si="312">(C1132+C1133)/2</f>
        <v>3.097</v>
      </c>
      <c r="F1133" s="34">
        <f t="shared" si="311"/>
        <v>2</v>
      </c>
      <c r="G1133" s="47">
        <f t="shared" ref="G1133:G1154" si="313">E1133*F1133</f>
        <v>6.194</v>
      </c>
      <c r="H1133" s="34"/>
      <c r="I1133" s="33"/>
      <c r="J1133" s="33"/>
      <c r="K1133" s="47"/>
      <c r="L1133" s="34"/>
      <c r="M1133" s="47"/>
      <c r="N1133" s="50"/>
      <c r="O1133" s="50"/>
      <c r="P1133" s="50"/>
      <c r="Q1133" s="52"/>
      <c r="R1133" s="21"/>
    </row>
    <row r="1134" spans="2:18" x14ac:dyDescent="0.2">
      <c r="B1134" s="34">
        <v>10</v>
      </c>
      <c r="C1134" s="47">
        <v>3.0739999999999998</v>
      </c>
      <c r="D1134" s="47"/>
      <c r="E1134" s="47">
        <f t="shared" si="312"/>
        <v>3.0854999999999997</v>
      </c>
      <c r="F1134" s="34">
        <f t="shared" si="311"/>
        <v>3</v>
      </c>
      <c r="G1134" s="47">
        <f t="shared" si="313"/>
        <v>9.2564999999999991</v>
      </c>
      <c r="H1134" s="34"/>
      <c r="I1134" s="33"/>
      <c r="J1134" s="33"/>
      <c r="K1134" s="47"/>
      <c r="L1134" s="34"/>
      <c r="M1134" s="47"/>
      <c r="N1134" s="50"/>
      <c r="O1134" s="50"/>
      <c r="P1134" s="50"/>
      <c r="Q1134" s="52"/>
      <c r="R1134" s="21"/>
    </row>
    <row r="1135" spans="2:18" x14ac:dyDescent="0.2">
      <c r="B1135" s="34">
        <v>12</v>
      </c>
      <c r="C1135" s="47">
        <v>2.4449999999999998</v>
      </c>
      <c r="D1135" s="47"/>
      <c r="E1135" s="47">
        <f t="shared" si="312"/>
        <v>2.7595000000000001</v>
      </c>
      <c r="F1135" s="34">
        <f t="shared" si="311"/>
        <v>2</v>
      </c>
      <c r="G1135" s="47">
        <f t="shared" si="313"/>
        <v>5.5190000000000001</v>
      </c>
      <c r="H1135" s="34"/>
      <c r="I1135" s="33"/>
      <c r="J1135" s="33"/>
      <c r="K1135" s="47"/>
      <c r="L1135" s="34"/>
      <c r="M1135" s="47"/>
      <c r="N1135" s="50"/>
      <c r="O1135" s="50"/>
      <c r="P1135" s="50"/>
      <c r="Q1135" s="52"/>
      <c r="R1135" s="21"/>
    </row>
    <row r="1136" spans="2:18" x14ac:dyDescent="0.2">
      <c r="B1136" s="34">
        <v>14</v>
      </c>
      <c r="C1136" s="47">
        <v>1.972</v>
      </c>
      <c r="D1136" s="47"/>
      <c r="E1136" s="47">
        <f t="shared" si="312"/>
        <v>2.2084999999999999</v>
      </c>
      <c r="F1136" s="34">
        <f t="shared" si="311"/>
        <v>2</v>
      </c>
      <c r="G1136" s="47">
        <f t="shared" si="313"/>
        <v>4.4169999999999998</v>
      </c>
      <c r="H1136" s="34"/>
      <c r="I1136" s="33">
        <v>0</v>
      </c>
      <c r="J1136" s="33">
        <v>1.5369999999999999</v>
      </c>
      <c r="K1136" s="47"/>
      <c r="L1136" s="34"/>
      <c r="M1136" s="47"/>
      <c r="N1136" s="50"/>
      <c r="O1136" s="50"/>
      <c r="P1136" s="50"/>
      <c r="Q1136" s="52"/>
      <c r="R1136" s="21"/>
    </row>
    <row r="1137" spans="2:18" x14ac:dyDescent="0.2">
      <c r="B1137" s="34">
        <v>17</v>
      </c>
      <c r="C1137" s="47">
        <v>1.24</v>
      </c>
      <c r="D1137" s="47"/>
      <c r="E1137" s="47">
        <f t="shared" si="312"/>
        <v>1.6059999999999999</v>
      </c>
      <c r="F1137" s="34">
        <f t="shared" si="311"/>
        <v>3</v>
      </c>
      <c r="G1137" s="47">
        <f t="shared" si="313"/>
        <v>4.8179999999999996</v>
      </c>
      <c r="H1137" s="51"/>
      <c r="I1137" s="33">
        <v>5</v>
      </c>
      <c r="J1137" s="33">
        <v>3.097</v>
      </c>
      <c r="K1137" s="47">
        <f t="shared" ref="K1137:K1154" si="314">AVERAGE(J1136,J1137)</f>
        <v>2.3170000000000002</v>
      </c>
      <c r="L1137" s="34">
        <f t="shared" ref="L1137:L1154" si="315">I1137-I1136</f>
        <v>5</v>
      </c>
      <c r="M1137" s="47">
        <f t="shared" ref="M1137:M1154" si="316">L1137*K1137</f>
        <v>11.585000000000001</v>
      </c>
      <c r="N1137" s="50"/>
      <c r="O1137" s="50"/>
      <c r="P1137" s="50"/>
      <c r="Q1137" s="52"/>
      <c r="R1137" s="21"/>
    </row>
    <row r="1138" spans="2:18" x14ac:dyDescent="0.2">
      <c r="B1138" s="34">
        <v>20</v>
      </c>
      <c r="C1138" s="47">
        <v>0.39500000000000002</v>
      </c>
      <c r="D1138" s="47"/>
      <c r="E1138" s="47">
        <f t="shared" si="312"/>
        <v>0.8175</v>
      </c>
      <c r="F1138" s="34">
        <f t="shared" si="311"/>
        <v>3</v>
      </c>
      <c r="G1138" s="47">
        <f t="shared" si="313"/>
        <v>2.4525000000000001</v>
      </c>
      <c r="H1138" s="51"/>
      <c r="I1138" s="33">
        <v>7</v>
      </c>
      <c r="J1138" s="33">
        <v>3.097</v>
      </c>
      <c r="K1138" s="47">
        <f t="shared" si="314"/>
        <v>3.097</v>
      </c>
      <c r="L1138" s="34">
        <f t="shared" si="315"/>
        <v>2</v>
      </c>
      <c r="M1138" s="47">
        <f t="shared" si="316"/>
        <v>6.194</v>
      </c>
      <c r="N1138" s="50"/>
      <c r="O1138" s="50"/>
      <c r="P1138" s="50"/>
      <c r="Q1138" s="52"/>
      <c r="R1138" s="21"/>
    </row>
    <row r="1139" spans="2:18" x14ac:dyDescent="0.2">
      <c r="B1139" s="34">
        <v>23</v>
      </c>
      <c r="C1139" s="47">
        <v>4.5999999999999999E-2</v>
      </c>
      <c r="D1139" s="47"/>
      <c r="E1139" s="47">
        <f t="shared" si="312"/>
        <v>0.2205</v>
      </c>
      <c r="F1139" s="34">
        <f t="shared" si="311"/>
        <v>3</v>
      </c>
      <c r="G1139" s="47">
        <f t="shared" si="313"/>
        <v>0.66149999999999998</v>
      </c>
      <c r="H1139" s="51"/>
      <c r="I1139" s="33">
        <v>10</v>
      </c>
      <c r="J1139" s="33">
        <v>3.0739999999999998</v>
      </c>
      <c r="K1139" s="47">
        <f t="shared" si="314"/>
        <v>3.0854999999999997</v>
      </c>
      <c r="L1139" s="34">
        <f t="shared" si="315"/>
        <v>3</v>
      </c>
      <c r="M1139" s="47">
        <f t="shared" si="316"/>
        <v>9.2564999999999991</v>
      </c>
      <c r="N1139" s="53"/>
      <c r="O1139" s="53"/>
      <c r="P1139" s="53"/>
      <c r="Q1139" s="52"/>
      <c r="R1139" s="21"/>
    </row>
    <row r="1140" spans="2:18" x14ac:dyDescent="0.2">
      <c r="B1140" s="34">
        <v>26</v>
      </c>
      <c r="C1140" s="47">
        <v>-0.155</v>
      </c>
      <c r="D1140" s="47"/>
      <c r="E1140" s="47">
        <f t="shared" si="312"/>
        <v>-5.45E-2</v>
      </c>
      <c r="F1140" s="34">
        <f t="shared" si="311"/>
        <v>3</v>
      </c>
      <c r="G1140" s="47">
        <f t="shared" si="313"/>
        <v>-0.16350000000000001</v>
      </c>
      <c r="H1140" s="34"/>
      <c r="I1140" s="33">
        <v>12</v>
      </c>
      <c r="J1140" s="33">
        <v>2.4449999999999998</v>
      </c>
      <c r="K1140" s="47">
        <f t="shared" si="314"/>
        <v>2.7595000000000001</v>
      </c>
      <c r="L1140" s="34">
        <f t="shared" si="315"/>
        <v>2</v>
      </c>
      <c r="M1140" s="47">
        <f t="shared" si="316"/>
        <v>5.5190000000000001</v>
      </c>
      <c r="N1140" s="50"/>
      <c r="O1140" s="50"/>
      <c r="P1140" s="50"/>
      <c r="Q1140" s="52"/>
      <c r="R1140" s="21"/>
    </row>
    <row r="1141" spans="2:18" x14ac:dyDescent="0.2">
      <c r="B1141" s="34">
        <v>29</v>
      </c>
      <c r="C1141" s="47">
        <v>-0.44500000000000001</v>
      </c>
      <c r="D1141" s="47"/>
      <c r="E1141" s="47">
        <f t="shared" si="312"/>
        <v>-0.3</v>
      </c>
      <c r="F1141" s="34">
        <f t="shared" si="311"/>
        <v>3</v>
      </c>
      <c r="G1141" s="47">
        <f t="shared" si="313"/>
        <v>-0.89999999999999991</v>
      </c>
      <c r="H1141" s="34"/>
      <c r="I1141" s="33">
        <v>14</v>
      </c>
      <c r="J1141" s="33">
        <v>1.972</v>
      </c>
      <c r="K1141" s="47">
        <f t="shared" si="314"/>
        <v>2.2084999999999999</v>
      </c>
      <c r="L1141" s="34">
        <f t="shared" si="315"/>
        <v>2</v>
      </c>
      <c r="M1141" s="47">
        <f t="shared" si="316"/>
        <v>4.4169999999999998</v>
      </c>
      <c r="N1141" s="53"/>
      <c r="O1141" s="53"/>
      <c r="P1141" s="53"/>
      <c r="Q1141" s="52"/>
      <c r="R1141" s="21"/>
    </row>
    <row r="1142" spans="2:18" x14ac:dyDescent="0.2">
      <c r="B1142" s="34">
        <v>31.5</v>
      </c>
      <c r="C1142" s="47">
        <v>-0.45400000000000001</v>
      </c>
      <c r="D1142" s="47"/>
      <c r="E1142" s="47">
        <f t="shared" si="312"/>
        <v>-0.44950000000000001</v>
      </c>
      <c r="F1142" s="34">
        <f t="shared" si="311"/>
        <v>2.5</v>
      </c>
      <c r="G1142" s="47">
        <f t="shared" si="313"/>
        <v>-1.12375</v>
      </c>
      <c r="H1142" s="34"/>
      <c r="I1142" s="34">
        <f>I1143-(J1142-J1143)*2</f>
        <v>14.08</v>
      </c>
      <c r="J1142" s="34">
        <v>2</v>
      </c>
      <c r="K1142" s="47">
        <f t="shared" si="314"/>
        <v>1.986</v>
      </c>
      <c r="L1142" s="34">
        <f t="shared" si="315"/>
        <v>8.0000000000000071E-2</v>
      </c>
      <c r="M1142" s="47">
        <f t="shared" si="316"/>
        <v>0.15888000000000013</v>
      </c>
      <c r="N1142" s="53"/>
      <c r="O1142" s="53"/>
      <c r="P1142" s="53"/>
      <c r="Q1142" s="52"/>
      <c r="R1142" s="21"/>
    </row>
    <row r="1143" spans="2:18" x14ac:dyDescent="0.2">
      <c r="B1143" s="34">
        <v>34</v>
      </c>
      <c r="C1143" s="47">
        <v>-0.36</v>
      </c>
      <c r="D1143" s="47"/>
      <c r="E1143" s="47">
        <f t="shared" si="312"/>
        <v>-0.40700000000000003</v>
      </c>
      <c r="F1143" s="34">
        <f t="shared" si="311"/>
        <v>2.5</v>
      </c>
      <c r="G1143" s="47">
        <f t="shared" si="313"/>
        <v>-1.0175000000000001</v>
      </c>
      <c r="H1143" s="34"/>
      <c r="I1143" s="33">
        <f>I1144-9</f>
        <v>23</v>
      </c>
      <c r="J1143" s="33">
        <f>J1144</f>
        <v>-2.46</v>
      </c>
      <c r="K1143" s="47">
        <f t="shared" si="314"/>
        <v>-0.22999999999999998</v>
      </c>
      <c r="L1143" s="34">
        <f t="shared" si="315"/>
        <v>8.92</v>
      </c>
      <c r="M1143" s="47">
        <f t="shared" si="316"/>
        <v>-2.0515999999999996</v>
      </c>
      <c r="N1143" s="50"/>
      <c r="O1143" s="50"/>
      <c r="P1143" s="50"/>
      <c r="Q1143" s="51"/>
      <c r="R1143" s="21"/>
    </row>
    <row r="1144" spans="2:18" x14ac:dyDescent="0.2">
      <c r="B1144" s="34">
        <v>37</v>
      </c>
      <c r="C1144" s="47">
        <v>-0.254</v>
      </c>
      <c r="D1144" s="47"/>
      <c r="E1144" s="47">
        <f t="shared" si="312"/>
        <v>-0.307</v>
      </c>
      <c r="F1144" s="34">
        <f t="shared" si="311"/>
        <v>3</v>
      </c>
      <c r="G1144" s="47">
        <f t="shared" si="313"/>
        <v>-0.92100000000000004</v>
      </c>
      <c r="H1144" s="54"/>
      <c r="I1144" s="33">
        <v>32</v>
      </c>
      <c r="J1144" s="33">
        <v>-2.46</v>
      </c>
      <c r="K1144" s="47">
        <f t="shared" si="314"/>
        <v>-2.46</v>
      </c>
      <c r="L1144" s="34">
        <f t="shared" si="315"/>
        <v>9</v>
      </c>
      <c r="M1144" s="47">
        <f t="shared" si="316"/>
        <v>-22.14</v>
      </c>
      <c r="N1144" s="50"/>
      <c r="O1144" s="50"/>
      <c r="P1144" s="50"/>
      <c r="Q1144" s="51"/>
      <c r="R1144" s="21"/>
    </row>
    <row r="1145" spans="2:18" x14ac:dyDescent="0.2">
      <c r="B1145" s="34">
        <v>40</v>
      </c>
      <c r="C1145" s="47">
        <v>9.4E-2</v>
      </c>
      <c r="D1145" s="47"/>
      <c r="E1145" s="47">
        <f t="shared" si="312"/>
        <v>-0.08</v>
      </c>
      <c r="F1145" s="34">
        <f t="shared" si="311"/>
        <v>3</v>
      </c>
      <c r="G1145" s="47">
        <f t="shared" si="313"/>
        <v>-0.24</v>
      </c>
      <c r="H1145" s="54"/>
      <c r="I1145" s="34">
        <f>I1144+9</f>
        <v>41</v>
      </c>
      <c r="J1145" s="34">
        <f>J1144</f>
        <v>-2.46</v>
      </c>
      <c r="K1145" s="47">
        <f t="shared" si="314"/>
        <v>-2.46</v>
      </c>
      <c r="L1145" s="34">
        <f t="shared" si="315"/>
        <v>9</v>
      </c>
      <c r="M1145" s="47">
        <f t="shared" si="316"/>
        <v>-22.14</v>
      </c>
      <c r="N1145" s="50"/>
      <c r="O1145" s="50"/>
      <c r="P1145" s="50"/>
      <c r="Q1145" s="51"/>
      <c r="R1145" s="21"/>
    </row>
    <row r="1146" spans="2:18" x14ac:dyDescent="0.2">
      <c r="B1146" s="48">
        <v>43</v>
      </c>
      <c r="C1146" s="55">
        <v>0.33800000000000002</v>
      </c>
      <c r="D1146" s="55"/>
      <c r="E1146" s="47">
        <f t="shared" si="312"/>
        <v>0.21600000000000003</v>
      </c>
      <c r="F1146" s="34">
        <f t="shared" si="311"/>
        <v>3</v>
      </c>
      <c r="G1146" s="47">
        <f t="shared" si="313"/>
        <v>0.64800000000000013</v>
      </c>
      <c r="H1146" s="54"/>
      <c r="I1146" s="34">
        <f>I1145+(J1146-J1145)*2</f>
        <v>47.92</v>
      </c>
      <c r="J1146" s="34">
        <v>1</v>
      </c>
      <c r="K1146" s="47">
        <f t="shared" si="314"/>
        <v>-0.73</v>
      </c>
      <c r="L1146" s="34">
        <f t="shared" si="315"/>
        <v>6.9200000000000017</v>
      </c>
      <c r="M1146" s="47">
        <f t="shared" si="316"/>
        <v>-5.0516000000000014</v>
      </c>
      <c r="N1146" s="50"/>
      <c r="O1146" s="50"/>
      <c r="P1146" s="50"/>
      <c r="Q1146" s="51"/>
      <c r="R1146" s="21"/>
    </row>
    <row r="1147" spans="2:18" x14ac:dyDescent="0.2">
      <c r="B1147" s="48">
        <v>46</v>
      </c>
      <c r="C1147" s="55">
        <v>0.755</v>
      </c>
      <c r="D1147" s="55"/>
      <c r="E1147" s="47">
        <f t="shared" si="312"/>
        <v>0.54649999999999999</v>
      </c>
      <c r="F1147" s="34">
        <f t="shared" si="311"/>
        <v>3</v>
      </c>
      <c r="G1147" s="47">
        <f t="shared" si="313"/>
        <v>1.6395</v>
      </c>
      <c r="H1147" s="54"/>
      <c r="I1147" s="34">
        <v>49</v>
      </c>
      <c r="J1147" s="56">
        <v>1.746</v>
      </c>
      <c r="K1147" s="47">
        <f t="shared" si="314"/>
        <v>1.373</v>
      </c>
      <c r="L1147" s="34">
        <f t="shared" si="315"/>
        <v>1.0799999999999983</v>
      </c>
      <c r="M1147" s="47">
        <f t="shared" si="316"/>
        <v>1.4828399999999977</v>
      </c>
      <c r="N1147" s="51"/>
      <c r="O1147" s="53"/>
      <c r="P1147" s="53"/>
      <c r="Q1147" s="51"/>
    </row>
    <row r="1148" spans="2:18" x14ac:dyDescent="0.2">
      <c r="B1148" s="48">
        <v>49</v>
      </c>
      <c r="C1148" s="55">
        <v>1.746</v>
      </c>
      <c r="D1148" s="55"/>
      <c r="E1148" s="47">
        <f t="shared" si="312"/>
        <v>1.2504999999999999</v>
      </c>
      <c r="F1148" s="34">
        <f t="shared" si="311"/>
        <v>3</v>
      </c>
      <c r="G1148" s="47">
        <f t="shared" si="313"/>
        <v>3.7515000000000001</v>
      </c>
      <c r="H1148" s="54"/>
      <c r="I1148" s="48">
        <v>51</v>
      </c>
      <c r="J1148" s="48">
        <v>3.238</v>
      </c>
      <c r="K1148" s="47">
        <f t="shared" si="314"/>
        <v>2.492</v>
      </c>
      <c r="L1148" s="34">
        <f t="shared" si="315"/>
        <v>2</v>
      </c>
      <c r="M1148" s="47">
        <f t="shared" si="316"/>
        <v>4.984</v>
      </c>
      <c r="N1148" s="51"/>
      <c r="O1148" s="57"/>
      <c r="P1148" s="57"/>
      <c r="Q1148" s="51"/>
    </row>
    <row r="1149" spans="2:18" x14ac:dyDescent="0.2">
      <c r="B1149" s="48">
        <v>51</v>
      </c>
      <c r="C1149" s="55">
        <v>3.238</v>
      </c>
      <c r="D1149" s="55"/>
      <c r="E1149" s="47">
        <f t="shared" si="312"/>
        <v>2.492</v>
      </c>
      <c r="F1149" s="34">
        <f t="shared" si="311"/>
        <v>2</v>
      </c>
      <c r="G1149" s="47">
        <f t="shared" si="313"/>
        <v>4.984</v>
      </c>
      <c r="H1149" s="51"/>
      <c r="I1149" s="48">
        <v>53</v>
      </c>
      <c r="J1149" s="48">
        <v>4.1900000000000004</v>
      </c>
      <c r="K1149" s="47">
        <f t="shared" si="314"/>
        <v>3.7140000000000004</v>
      </c>
      <c r="L1149" s="34">
        <f t="shared" si="315"/>
        <v>2</v>
      </c>
      <c r="M1149" s="47">
        <f t="shared" si="316"/>
        <v>7.4280000000000008</v>
      </c>
      <c r="N1149" s="51"/>
      <c r="O1149" s="57"/>
      <c r="P1149" s="57"/>
      <c r="Q1149" s="51"/>
    </row>
    <row r="1150" spans="2:18" x14ac:dyDescent="0.2">
      <c r="B1150" s="48">
        <v>53</v>
      </c>
      <c r="C1150" s="55">
        <v>4.1900000000000004</v>
      </c>
      <c r="D1150" s="55"/>
      <c r="E1150" s="47">
        <f t="shared" si="312"/>
        <v>3.7140000000000004</v>
      </c>
      <c r="F1150" s="34">
        <f t="shared" si="311"/>
        <v>2</v>
      </c>
      <c r="G1150" s="47">
        <f t="shared" si="313"/>
        <v>7.4280000000000008</v>
      </c>
      <c r="H1150" s="51"/>
      <c r="I1150" s="48">
        <v>58</v>
      </c>
      <c r="J1150" s="48">
        <v>4.2370000000000001</v>
      </c>
      <c r="K1150" s="47">
        <f t="shared" si="314"/>
        <v>4.2134999999999998</v>
      </c>
      <c r="L1150" s="34">
        <f t="shared" si="315"/>
        <v>5</v>
      </c>
      <c r="M1150" s="47">
        <f t="shared" si="316"/>
        <v>21.067499999999999</v>
      </c>
      <c r="N1150" s="57"/>
      <c r="O1150" s="57"/>
      <c r="P1150" s="57"/>
      <c r="Q1150" s="51"/>
    </row>
    <row r="1151" spans="2:18" x14ac:dyDescent="0.2">
      <c r="B1151" s="48">
        <v>58</v>
      </c>
      <c r="C1151" s="55">
        <v>4.2370000000000001</v>
      </c>
      <c r="D1151" s="55"/>
      <c r="E1151" s="47">
        <f t="shared" si="312"/>
        <v>4.2134999999999998</v>
      </c>
      <c r="F1151" s="34">
        <f t="shared" si="311"/>
        <v>5</v>
      </c>
      <c r="G1151" s="47">
        <f t="shared" si="313"/>
        <v>21.067499999999999</v>
      </c>
      <c r="H1151" s="51"/>
      <c r="I1151" s="48">
        <v>62</v>
      </c>
      <c r="J1151" s="48">
        <v>4.17</v>
      </c>
      <c r="K1151" s="47">
        <f t="shared" si="314"/>
        <v>4.2035</v>
      </c>
      <c r="L1151" s="34">
        <f t="shared" si="315"/>
        <v>4</v>
      </c>
      <c r="M1151" s="47">
        <f t="shared" si="316"/>
        <v>16.814</v>
      </c>
      <c r="N1151" s="57"/>
      <c r="O1151" s="57"/>
      <c r="P1151" s="57"/>
      <c r="Q1151" s="51"/>
    </row>
    <row r="1152" spans="2:18" x14ac:dyDescent="0.2">
      <c r="B1152" s="48">
        <v>62</v>
      </c>
      <c r="C1152" s="55">
        <v>4.17</v>
      </c>
      <c r="D1152" s="55"/>
      <c r="E1152" s="47">
        <f t="shared" si="312"/>
        <v>4.2035</v>
      </c>
      <c r="F1152" s="34">
        <f t="shared" si="311"/>
        <v>4</v>
      </c>
      <c r="G1152" s="47">
        <f t="shared" si="313"/>
        <v>16.814</v>
      </c>
      <c r="H1152" s="51"/>
      <c r="I1152" s="48">
        <v>65</v>
      </c>
      <c r="J1152" s="48">
        <v>2.9449999999999998</v>
      </c>
      <c r="K1152" s="47">
        <f t="shared" si="314"/>
        <v>3.5575000000000001</v>
      </c>
      <c r="L1152" s="34">
        <f t="shared" si="315"/>
        <v>3</v>
      </c>
      <c r="M1152" s="47">
        <f t="shared" si="316"/>
        <v>10.672499999999999</v>
      </c>
      <c r="N1152" s="57"/>
      <c r="O1152" s="57"/>
      <c r="P1152" s="57"/>
      <c r="Q1152" s="51"/>
    </row>
    <row r="1153" spans="2:18" x14ac:dyDescent="0.2">
      <c r="B1153" s="48">
        <v>65</v>
      </c>
      <c r="C1153" s="55">
        <v>2.9449999999999998</v>
      </c>
      <c r="D1153" s="55"/>
      <c r="E1153" s="47">
        <f t="shared" si="312"/>
        <v>3.5575000000000001</v>
      </c>
      <c r="F1153" s="34">
        <f t="shared" si="311"/>
        <v>3</v>
      </c>
      <c r="G1153" s="47">
        <f t="shared" si="313"/>
        <v>10.672499999999999</v>
      </c>
      <c r="H1153" s="47"/>
      <c r="I1153" s="48">
        <v>70</v>
      </c>
      <c r="J1153" s="48">
        <v>2.4449999999999998</v>
      </c>
      <c r="K1153" s="47">
        <f t="shared" si="314"/>
        <v>2.6949999999999998</v>
      </c>
      <c r="L1153" s="34">
        <f t="shared" si="315"/>
        <v>5</v>
      </c>
      <c r="M1153" s="47">
        <f t="shared" si="316"/>
        <v>13.475</v>
      </c>
      <c r="N1153" s="57"/>
      <c r="O1153" s="57"/>
      <c r="P1153" s="57"/>
      <c r="Q1153" s="51"/>
    </row>
    <row r="1154" spans="2:18" x14ac:dyDescent="0.2">
      <c r="B1154" s="48">
        <v>70</v>
      </c>
      <c r="C1154" s="55">
        <v>2.4449999999999998</v>
      </c>
      <c r="D1154" s="55"/>
      <c r="E1154" s="47">
        <f t="shared" si="312"/>
        <v>2.6949999999999998</v>
      </c>
      <c r="F1154" s="34">
        <f t="shared" si="311"/>
        <v>5</v>
      </c>
      <c r="G1154" s="47">
        <f t="shared" si="313"/>
        <v>13.475</v>
      </c>
      <c r="H1154" s="47"/>
      <c r="I1154" s="48">
        <v>75</v>
      </c>
      <c r="J1154" s="48">
        <v>2.3959999999999999</v>
      </c>
      <c r="K1154" s="47">
        <f t="shared" si="314"/>
        <v>2.4204999999999997</v>
      </c>
      <c r="L1154" s="34">
        <f t="shared" si="315"/>
        <v>5</v>
      </c>
      <c r="M1154" s="47">
        <f t="shared" si="316"/>
        <v>12.102499999999999</v>
      </c>
      <c r="N1154" s="53"/>
      <c r="O1154" s="57"/>
      <c r="P1154" s="57"/>
      <c r="Q1154" s="51"/>
    </row>
    <row r="1155" spans="2:18" x14ac:dyDescent="0.2">
      <c r="B1155" s="48">
        <v>75</v>
      </c>
      <c r="C1155" s="55">
        <v>2.3959999999999999</v>
      </c>
      <c r="D1155" s="55"/>
      <c r="E1155" s="47">
        <f t="shared" ref="E1155" si="317">(C1154+C1155)/2</f>
        <v>2.4204999999999997</v>
      </c>
      <c r="F1155" s="34">
        <f t="shared" si="311"/>
        <v>5</v>
      </c>
      <c r="G1155" s="47">
        <f t="shared" ref="G1155" si="318">E1155*F1155</f>
        <v>12.102499999999999</v>
      </c>
      <c r="H1155" s="47"/>
      <c r="I1155" s="48"/>
      <c r="J1155" s="48"/>
      <c r="K1155" s="47"/>
      <c r="L1155" s="34"/>
      <c r="M1155" s="47"/>
      <c r="N1155" s="50"/>
      <c r="O1155" s="50"/>
      <c r="P1155" s="50"/>
      <c r="Q1155" s="51"/>
      <c r="R1155" s="21"/>
    </row>
    <row r="1156" spans="2:18" x14ac:dyDescent="0.2">
      <c r="B1156" s="48"/>
      <c r="C1156" s="55"/>
      <c r="D1156" s="55"/>
      <c r="E1156" s="47"/>
      <c r="F1156" s="34">
        <f>SUM(F1132:F1155)</f>
        <v>75</v>
      </c>
      <c r="G1156" s="47">
        <f>SUM(G1132:G1155)</f>
        <v>133.12025</v>
      </c>
      <c r="H1156" s="47"/>
      <c r="I1156" s="47"/>
      <c r="J1156" s="48"/>
      <c r="K1156" s="47"/>
      <c r="L1156" s="34">
        <f>SUM(L1135:L1155)</f>
        <v>75</v>
      </c>
      <c r="M1156" s="47">
        <f>SUM(M1135:M1155)</f>
        <v>73.773519999999991</v>
      </c>
      <c r="N1156" s="50"/>
      <c r="O1156" s="50"/>
      <c r="P1156" s="50"/>
      <c r="Q1156" s="51"/>
      <c r="R1156" s="21"/>
    </row>
    <row r="1157" spans="2:18" ht="15" x14ac:dyDescent="0.2">
      <c r="B1157" s="48"/>
      <c r="C1157" s="55"/>
      <c r="D1157" s="55"/>
      <c r="E1157" s="47"/>
      <c r="F1157" s="34"/>
      <c r="G1157" s="47"/>
      <c r="H1157" s="47"/>
      <c r="I1157" s="47"/>
      <c r="J1157" s="58"/>
      <c r="K1157" s="47"/>
      <c r="L1157" s="34"/>
      <c r="M1157" s="47"/>
      <c r="N1157" s="50"/>
      <c r="O1157" s="50"/>
      <c r="P1157" s="50"/>
      <c r="Q1157" s="51"/>
      <c r="R1157" s="21"/>
    </row>
    <row r="1158" spans="2:18" x14ac:dyDescent="0.2">
      <c r="B1158" s="48"/>
      <c r="C1158" s="55"/>
      <c r="D1158" s="55"/>
      <c r="E1158" s="47"/>
      <c r="F1158" s="34"/>
      <c r="G1158" s="47"/>
      <c r="H1158" s="34" t="s">
        <v>10</v>
      </c>
      <c r="I1158" s="34"/>
      <c r="J1158" s="34">
        <f>G1156</f>
        <v>133.12025</v>
      </c>
      <c r="K1158" s="47" t="s">
        <v>11</v>
      </c>
      <c r="L1158" s="34">
        <f>M1156</f>
        <v>73.773519999999991</v>
      </c>
      <c r="M1158" s="47">
        <f>J1158-L1158</f>
        <v>59.346730000000008</v>
      </c>
      <c r="N1158" s="50"/>
      <c r="O1158" s="50"/>
      <c r="P1158" s="50"/>
      <c r="Q1158" s="51"/>
      <c r="R1158" s="21"/>
    </row>
    <row r="1159" spans="2:18" x14ac:dyDescent="0.2">
      <c r="B1159" s="52"/>
      <c r="C1159" s="59"/>
      <c r="D1159" s="59"/>
      <c r="E1159" s="51"/>
      <c r="F1159" s="51"/>
      <c r="G1159" s="51"/>
      <c r="H1159" s="51"/>
      <c r="I1159" s="51"/>
      <c r="J1159" s="60"/>
      <c r="K1159" s="51"/>
      <c r="L1159" s="51"/>
      <c r="M1159" s="51"/>
      <c r="N1159" s="51"/>
      <c r="O1159" s="51"/>
      <c r="P1159" s="51"/>
      <c r="Q1159" s="51"/>
    </row>
    <row r="1160" spans="2:18" ht="15" x14ac:dyDescent="0.2">
      <c r="B1160" s="58"/>
      <c r="C1160" s="61"/>
      <c r="D1160" s="61"/>
      <c r="E1160" s="58"/>
      <c r="F1160" s="54" t="s">
        <v>7</v>
      </c>
      <c r="G1160" s="54"/>
      <c r="H1160" s="160">
        <v>5.6</v>
      </c>
      <c r="I1160" s="160"/>
      <c r="J1160" s="58"/>
      <c r="K1160" s="58"/>
      <c r="L1160" s="58"/>
      <c r="M1160" s="58"/>
      <c r="N1160" s="57"/>
      <c r="O1160" s="57"/>
      <c r="P1160" s="57"/>
      <c r="Q1160" s="51"/>
    </row>
    <row r="1161" spans="2:18" x14ac:dyDescent="0.2">
      <c r="B1161" s="161" t="s">
        <v>8</v>
      </c>
      <c r="C1161" s="161"/>
      <c r="D1161" s="161"/>
      <c r="E1161" s="161"/>
      <c r="F1161" s="161"/>
      <c r="G1161" s="161"/>
      <c r="H1161" s="51" t="s">
        <v>5</v>
      </c>
      <c r="I1161" s="161" t="s">
        <v>9</v>
      </c>
      <c r="J1161" s="161"/>
      <c r="K1161" s="161"/>
      <c r="L1161" s="161"/>
      <c r="M1161" s="161"/>
      <c r="N1161" s="62"/>
      <c r="O1161" s="62"/>
      <c r="P1161" s="50">
        <f>I1176-I1174</f>
        <v>18</v>
      </c>
      <c r="Q1161" s="51"/>
    </row>
    <row r="1162" spans="2:18" x14ac:dyDescent="0.2">
      <c r="B1162" s="34">
        <v>0</v>
      </c>
      <c r="C1162" s="47">
        <v>0.56499999999999995</v>
      </c>
      <c r="D1162" s="47"/>
      <c r="E1162" s="34"/>
      <c r="F1162" s="34"/>
      <c r="G1162" s="34"/>
      <c r="H1162" s="34"/>
      <c r="I1162" s="48"/>
      <c r="J1162" s="49"/>
      <c r="K1162" s="47"/>
      <c r="L1162" s="34"/>
      <c r="M1162" s="47"/>
      <c r="N1162" s="50"/>
      <c r="O1162" s="50"/>
      <c r="P1162" s="50"/>
      <c r="Q1162" s="51"/>
      <c r="R1162" s="21"/>
    </row>
    <row r="1163" spans="2:18" x14ac:dyDescent="0.2">
      <c r="B1163" s="34">
        <v>3</v>
      </c>
      <c r="C1163" s="47">
        <v>1.266</v>
      </c>
      <c r="D1163" s="47"/>
      <c r="E1163" s="47">
        <f>(C1162+C1163)/2</f>
        <v>0.91549999999999998</v>
      </c>
      <c r="F1163" s="34">
        <f t="shared" ref="F1163:F1183" si="319">B1163-B1162</f>
        <v>3</v>
      </c>
      <c r="G1163" s="47">
        <f>E1163*F1163</f>
        <v>2.7465000000000002</v>
      </c>
      <c r="H1163" s="34"/>
      <c r="I1163" s="33"/>
      <c r="J1163" s="33"/>
      <c r="K1163" s="47"/>
      <c r="L1163" s="34"/>
      <c r="M1163" s="47"/>
      <c r="N1163" s="50"/>
      <c r="O1163" s="50"/>
      <c r="P1163" s="50"/>
      <c r="Q1163" s="52"/>
      <c r="R1163" s="21"/>
    </row>
    <row r="1164" spans="2:18" x14ac:dyDescent="0.2">
      <c r="B1164" s="34">
        <v>6</v>
      </c>
      <c r="C1164" s="47">
        <v>2.8660000000000001</v>
      </c>
      <c r="D1164" s="47"/>
      <c r="E1164" s="47">
        <f t="shared" ref="E1164:E1183" si="320">(C1163+C1164)/2</f>
        <v>2.0659999999999998</v>
      </c>
      <c r="F1164" s="34">
        <f t="shared" si="319"/>
        <v>3</v>
      </c>
      <c r="G1164" s="47">
        <f t="shared" ref="G1164:G1183" si="321">E1164*F1164</f>
        <v>6.1979999999999995</v>
      </c>
      <c r="H1164" s="34"/>
      <c r="I1164" s="33"/>
      <c r="J1164" s="33"/>
      <c r="K1164" s="47"/>
      <c r="L1164" s="34"/>
      <c r="M1164" s="47"/>
      <c r="N1164" s="50"/>
      <c r="O1164" s="50"/>
      <c r="P1164" s="50"/>
      <c r="Q1164" s="52"/>
      <c r="R1164" s="21"/>
    </row>
    <row r="1165" spans="2:18" x14ac:dyDescent="0.2">
      <c r="B1165" s="34">
        <v>8</v>
      </c>
      <c r="C1165" s="47">
        <v>3.617</v>
      </c>
      <c r="D1165" s="47"/>
      <c r="E1165" s="47">
        <f t="shared" si="320"/>
        <v>3.2415000000000003</v>
      </c>
      <c r="F1165" s="34">
        <f t="shared" si="319"/>
        <v>2</v>
      </c>
      <c r="G1165" s="47">
        <f t="shared" si="321"/>
        <v>6.4830000000000005</v>
      </c>
      <c r="H1165" s="34"/>
      <c r="I1165" s="33"/>
      <c r="J1165" s="33"/>
      <c r="K1165" s="47"/>
      <c r="L1165" s="34"/>
      <c r="M1165" s="47"/>
      <c r="N1165" s="50"/>
      <c r="O1165" s="50"/>
      <c r="P1165" s="50"/>
      <c r="Q1165" s="52"/>
      <c r="R1165" s="21"/>
    </row>
    <row r="1166" spans="2:18" x14ac:dyDescent="0.2">
      <c r="B1166" s="34">
        <v>12</v>
      </c>
      <c r="C1166" s="47">
        <v>3.605</v>
      </c>
      <c r="D1166" s="47"/>
      <c r="E1166" s="47">
        <f t="shared" si="320"/>
        <v>3.6109999999999998</v>
      </c>
      <c r="F1166" s="34">
        <f t="shared" si="319"/>
        <v>4</v>
      </c>
      <c r="G1166" s="47">
        <f t="shared" si="321"/>
        <v>14.443999999999999</v>
      </c>
      <c r="H1166" s="34"/>
      <c r="I1166" s="33"/>
      <c r="J1166" s="33"/>
      <c r="K1166" s="47"/>
      <c r="L1166" s="34"/>
      <c r="M1166" s="47"/>
      <c r="N1166" s="50"/>
      <c r="O1166" s="50"/>
      <c r="P1166" s="50"/>
      <c r="Q1166" s="52"/>
      <c r="R1166" s="21"/>
    </row>
    <row r="1167" spans="2:18" x14ac:dyDescent="0.2">
      <c r="B1167" s="34">
        <v>14</v>
      </c>
      <c r="C1167" s="47">
        <v>2.4620000000000002</v>
      </c>
      <c r="D1167" s="47"/>
      <c r="E1167" s="47">
        <f t="shared" si="320"/>
        <v>3.0335000000000001</v>
      </c>
      <c r="F1167" s="34">
        <f t="shared" si="319"/>
        <v>2</v>
      </c>
      <c r="G1167" s="47">
        <f t="shared" si="321"/>
        <v>6.0670000000000002</v>
      </c>
      <c r="H1167" s="34"/>
      <c r="I1167" s="33"/>
      <c r="J1167" s="33"/>
      <c r="K1167" s="47"/>
      <c r="L1167" s="34"/>
      <c r="M1167" s="47"/>
      <c r="N1167" s="50"/>
      <c r="O1167" s="50"/>
      <c r="P1167" s="50"/>
      <c r="Q1167" s="52"/>
      <c r="R1167" s="21"/>
    </row>
    <row r="1168" spans="2:18" x14ac:dyDescent="0.2">
      <c r="B1168" s="34">
        <v>16</v>
      </c>
      <c r="C1168" s="47">
        <v>1.4139999999999999</v>
      </c>
      <c r="D1168" s="47"/>
      <c r="E1168" s="47">
        <f t="shared" si="320"/>
        <v>1.9380000000000002</v>
      </c>
      <c r="F1168" s="34">
        <f t="shared" si="319"/>
        <v>2</v>
      </c>
      <c r="G1168" s="47">
        <f t="shared" si="321"/>
        <v>3.8760000000000003</v>
      </c>
      <c r="H1168" s="51"/>
      <c r="I1168" s="33"/>
      <c r="J1168" s="33"/>
      <c r="K1168" s="47"/>
      <c r="L1168" s="34"/>
      <c r="M1168" s="47"/>
      <c r="N1168" s="50"/>
      <c r="O1168" s="50"/>
      <c r="P1168" s="50"/>
      <c r="Q1168" s="52"/>
      <c r="R1168" s="21"/>
    </row>
    <row r="1169" spans="2:18" x14ac:dyDescent="0.2">
      <c r="B1169" s="34">
        <v>19</v>
      </c>
      <c r="C1169" s="47">
        <v>0.46600000000000003</v>
      </c>
      <c r="D1169" s="47"/>
      <c r="E1169" s="47">
        <f t="shared" si="320"/>
        <v>0.94</v>
      </c>
      <c r="F1169" s="34">
        <f t="shared" si="319"/>
        <v>3</v>
      </c>
      <c r="G1169" s="47">
        <f t="shared" si="321"/>
        <v>2.82</v>
      </c>
      <c r="H1169" s="51"/>
      <c r="I1169" s="33">
        <v>0</v>
      </c>
      <c r="J1169" s="33">
        <v>0.56499999999999995</v>
      </c>
      <c r="K1169" s="47"/>
      <c r="L1169" s="34"/>
      <c r="M1169" s="47"/>
      <c r="N1169" s="50"/>
      <c r="O1169" s="50"/>
      <c r="P1169" s="50"/>
      <c r="Q1169" s="52"/>
      <c r="R1169" s="21"/>
    </row>
    <row r="1170" spans="2:18" x14ac:dyDescent="0.2">
      <c r="B1170" s="34">
        <v>22</v>
      </c>
      <c r="C1170" s="47">
        <v>4.5999999999999999E-2</v>
      </c>
      <c r="D1170" s="47"/>
      <c r="E1170" s="47">
        <f t="shared" si="320"/>
        <v>0.25600000000000001</v>
      </c>
      <c r="F1170" s="34">
        <f t="shared" si="319"/>
        <v>3</v>
      </c>
      <c r="G1170" s="47">
        <f t="shared" si="321"/>
        <v>0.76800000000000002</v>
      </c>
      <c r="H1170" s="51"/>
      <c r="I1170" s="33">
        <v>3</v>
      </c>
      <c r="J1170" s="33">
        <v>1.266</v>
      </c>
      <c r="K1170" s="47">
        <f t="shared" ref="K1170:K1180" si="322">AVERAGE(J1169,J1170)</f>
        <v>0.91549999999999998</v>
      </c>
      <c r="L1170" s="34">
        <f t="shared" ref="L1170:L1180" si="323">I1170-I1169</f>
        <v>3</v>
      </c>
      <c r="M1170" s="47">
        <f t="shared" ref="M1170:M1180" si="324">L1170*K1170</f>
        <v>2.7465000000000002</v>
      </c>
      <c r="N1170" s="53"/>
      <c r="O1170" s="53"/>
      <c r="P1170" s="53"/>
      <c r="Q1170" s="52"/>
      <c r="R1170" s="21"/>
    </row>
    <row r="1171" spans="2:18" x14ac:dyDescent="0.2">
      <c r="B1171" s="34">
        <v>25</v>
      </c>
      <c r="C1171" s="47">
        <v>-0.224</v>
      </c>
      <c r="D1171" s="47"/>
      <c r="E1171" s="47">
        <f t="shared" si="320"/>
        <v>-8.8999999999999996E-2</v>
      </c>
      <c r="F1171" s="34">
        <f t="shared" si="319"/>
        <v>3</v>
      </c>
      <c r="G1171" s="47">
        <f t="shared" si="321"/>
        <v>-0.26700000000000002</v>
      </c>
      <c r="H1171" s="34"/>
      <c r="I1171" s="33">
        <v>6</v>
      </c>
      <c r="J1171" s="33">
        <v>2.8660000000000001</v>
      </c>
      <c r="K1171" s="47">
        <f t="shared" si="322"/>
        <v>2.0659999999999998</v>
      </c>
      <c r="L1171" s="34">
        <f t="shared" si="323"/>
        <v>3</v>
      </c>
      <c r="M1171" s="47">
        <f t="shared" si="324"/>
        <v>6.1979999999999995</v>
      </c>
      <c r="N1171" s="50"/>
      <c r="O1171" s="50"/>
      <c r="P1171" s="50"/>
      <c r="Q1171" s="52"/>
      <c r="R1171" s="21"/>
    </row>
    <row r="1172" spans="2:18" x14ac:dyDescent="0.2">
      <c r="B1172" s="34">
        <v>28</v>
      </c>
      <c r="C1172" s="47">
        <v>-0.28599999999999998</v>
      </c>
      <c r="D1172" s="47"/>
      <c r="E1172" s="47">
        <f t="shared" si="320"/>
        <v>-0.255</v>
      </c>
      <c r="F1172" s="34">
        <f t="shared" si="319"/>
        <v>3</v>
      </c>
      <c r="G1172" s="47">
        <f t="shared" si="321"/>
        <v>-0.76500000000000001</v>
      </c>
      <c r="H1172" s="34"/>
      <c r="I1172" s="33">
        <v>8</v>
      </c>
      <c r="J1172" s="33">
        <v>3.617</v>
      </c>
      <c r="K1172" s="47">
        <f t="shared" si="322"/>
        <v>3.2415000000000003</v>
      </c>
      <c r="L1172" s="34">
        <f t="shared" si="323"/>
        <v>2</v>
      </c>
      <c r="M1172" s="47">
        <f t="shared" si="324"/>
        <v>6.4830000000000005</v>
      </c>
      <c r="N1172" s="53"/>
      <c r="O1172" s="53"/>
      <c r="P1172" s="53"/>
      <c r="Q1172" s="52"/>
      <c r="R1172" s="21"/>
    </row>
    <row r="1173" spans="2:18" x14ac:dyDescent="0.2">
      <c r="B1173" s="34">
        <v>31.5</v>
      </c>
      <c r="C1173" s="47">
        <v>-0.32500000000000001</v>
      </c>
      <c r="D1173" s="47"/>
      <c r="E1173" s="47">
        <f t="shared" si="320"/>
        <v>-0.30549999999999999</v>
      </c>
      <c r="F1173" s="34">
        <f t="shared" si="319"/>
        <v>3.5</v>
      </c>
      <c r="G1173" s="47">
        <f t="shared" si="321"/>
        <v>-1.06925</v>
      </c>
      <c r="H1173" s="34"/>
      <c r="I1173" s="34">
        <f>I1174-(J1173-J1174)*2</f>
        <v>9.4</v>
      </c>
      <c r="J1173" s="34">
        <v>3.61</v>
      </c>
      <c r="K1173" s="47">
        <f t="shared" si="322"/>
        <v>3.6135000000000002</v>
      </c>
      <c r="L1173" s="34">
        <f t="shared" si="323"/>
        <v>1.4000000000000004</v>
      </c>
      <c r="M1173" s="47">
        <f t="shared" si="324"/>
        <v>5.0589000000000013</v>
      </c>
      <c r="N1173" s="53"/>
      <c r="O1173" s="53"/>
      <c r="P1173" s="53"/>
      <c r="Q1173" s="52"/>
      <c r="R1173" s="21"/>
    </row>
    <row r="1174" spans="2:18" x14ac:dyDescent="0.2">
      <c r="B1174" s="34">
        <v>34</v>
      </c>
      <c r="C1174" s="47">
        <v>-0.24199999999999999</v>
      </c>
      <c r="D1174" s="47"/>
      <c r="E1174" s="47">
        <f t="shared" si="320"/>
        <v>-0.28349999999999997</v>
      </c>
      <c r="F1174" s="34">
        <f t="shared" si="319"/>
        <v>2.5</v>
      </c>
      <c r="G1174" s="47">
        <f t="shared" si="321"/>
        <v>-0.70874999999999999</v>
      </c>
      <c r="H1174" s="34"/>
      <c r="I1174" s="33">
        <f>I1175-9</f>
        <v>21.5</v>
      </c>
      <c r="J1174" s="33">
        <f>J1175</f>
        <v>-2.44</v>
      </c>
      <c r="K1174" s="47">
        <f t="shared" si="322"/>
        <v>0.58499999999999996</v>
      </c>
      <c r="L1174" s="34">
        <f t="shared" si="323"/>
        <v>12.1</v>
      </c>
      <c r="M1174" s="47">
        <f t="shared" si="324"/>
        <v>7.0784999999999991</v>
      </c>
      <c r="N1174" s="50"/>
      <c r="O1174" s="50"/>
      <c r="P1174" s="50"/>
      <c r="Q1174" s="51"/>
      <c r="R1174" s="21"/>
    </row>
    <row r="1175" spans="2:18" x14ac:dyDescent="0.2">
      <c r="B1175" s="34">
        <v>37</v>
      </c>
      <c r="C1175" s="47">
        <v>-0.13600000000000001</v>
      </c>
      <c r="D1175" s="47"/>
      <c r="E1175" s="47">
        <f t="shared" si="320"/>
        <v>-0.189</v>
      </c>
      <c r="F1175" s="34">
        <f t="shared" si="319"/>
        <v>3</v>
      </c>
      <c r="G1175" s="47">
        <f t="shared" si="321"/>
        <v>-0.56699999999999995</v>
      </c>
      <c r="H1175" s="54"/>
      <c r="I1175" s="33">
        <v>30.5</v>
      </c>
      <c r="J1175" s="33">
        <v>-2.44</v>
      </c>
      <c r="K1175" s="47">
        <f t="shared" si="322"/>
        <v>-2.44</v>
      </c>
      <c r="L1175" s="34">
        <f t="shared" si="323"/>
        <v>9</v>
      </c>
      <c r="M1175" s="47">
        <f t="shared" si="324"/>
        <v>-21.96</v>
      </c>
      <c r="N1175" s="50"/>
      <c r="O1175" s="50"/>
      <c r="P1175" s="50"/>
      <c r="Q1175" s="51"/>
      <c r="R1175" s="21"/>
    </row>
    <row r="1176" spans="2:18" x14ac:dyDescent="0.2">
      <c r="B1176" s="34">
        <v>40</v>
      </c>
      <c r="C1176" s="47">
        <v>0.46400000000000002</v>
      </c>
      <c r="D1176" s="47"/>
      <c r="E1176" s="47">
        <f t="shared" si="320"/>
        <v>0.16400000000000001</v>
      </c>
      <c r="F1176" s="34">
        <f t="shared" si="319"/>
        <v>3</v>
      </c>
      <c r="G1176" s="47">
        <f t="shared" si="321"/>
        <v>0.49199999999999999</v>
      </c>
      <c r="H1176" s="54"/>
      <c r="I1176" s="34">
        <f>I1175+9</f>
        <v>39.5</v>
      </c>
      <c r="J1176" s="34">
        <f>J1175</f>
        <v>-2.44</v>
      </c>
      <c r="K1176" s="47">
        <f t="shared" si="322"/>
        <v>-2.44</v>
      </c>
      <c r="L1176" s="34">
        <f t="shared" si="323"/>
        <v>9</v>
      </c>
      <c r="M1176" s="47">
        <f t="shared" si="324"/>
        <v>-21.96</v>
      </c>
      <c r="N1176" s="50"/>
      <c r="O1176" s="50"/>
      <c r="P1176" s="50"/>
      <c r="Q1176" s="51"/>
      <c r="R1176" s="21"/>
    </row>
    <row r="1177" spans="2:18" x14ac:dyDescent="0.2">
      <c r="B1177" s="48">
        <v>43</v>
      </c>
      <c r="C1177" s="55">
        <v>1.335</v>
      </c>
      <c r="D1177" s="55"/>
      <c r="E1177" s="47">
        <f t="shared" si="320"/>
        <v>0.89949999999999997</v>
      </c>
      <c r="F1177" s="34">
        <f t="shared" si="319"/>
        <v>3</v>
      </c>
      <c r="G1177" s="47">
        <f t="shared" si="321"/>
        <v>2.6985000000000001</v>
      </c>
      <c r="H1177" s="54"/>
      <c r="I1177" s="34">
        <f>I1176+(J1177-J1176)*2</f>
        <v>52.620000000000005</v>
      </c>
      <c r="J1177" s="34">
        <v>4.12</v>
      </c>
      <c r="K1177" s="47">
        <f t="shared" si="322"/>
        <v>0.84000000000000008</v>
      </c>
      <c r="L1177" s="34">
        <f t="shared" si="323"/>
        <v>13.120000000000005</v>
      </c>
      <c r="M1177" s="47">
        <f t="shared" si="324"/>
        <v>11.020800000000005</v>
      </c>
      <c r="N1177" s="50"/>
      <c r="O1177" s="50"/>
      <c r="P1177" s="50"/>
      <c r="Q1177" s="51"/>
      <c r="R1177" s="21"/>
    </row>
    <row r="1178" spans="2:18" x14ac:dyDescent="0.2">
      <c r="B1178" s="48">
        <v>46</v>
      </c>
      <c r="C1178" s="55">
        <v>2.4119999999999999</v>
      </c>
      <c r="D1178" s="55"/>
      <c r="E1178" s="47">
        <f t="shared" si="320"/>
        <v>1.8734999999999999</v>
      </c>
      <c r="F1178" s="34">
        <f t="shared" si="319"/>
        <v>3</v>
      </c>
      <c r="G1178" s="47">
        <f t="shared" si="321"/>
        <v>5.6204999999999998</v>
      </c>
      <c r="H1178" s="54"/>
      <c r="I1178" s="34">
        <v>55</v>
      </c>
      <c r="J1178" s="56">
        <v>4.125</v>
      </c>
      <c r="K1178" s="47">
        <f t="shared" si="322"/>
        <v>4.1225000000000005</v>
      </c>
      <c r="L1178" s="34">
        <f t="shared" si="323"/>
        <v>2.3799999999999955</v>
      </c>
      <c r="M1178" s="47">
        <f t="shared" si="324"/>
        <v>9.8115499999999827</v>
      </c>
      <c r="N1178" s="51"/>
      <c r="O1178" s="53"/>
      <c r="P1178" s="53"/>
      <c r="Q1178" s="51"/>
    </row>
    <row r="1179" spans="2:18" x14ac:dyDescent="0.2">
      <c r="B1179" s="48">
        <v>49</v>
      </c>
      <c r="C1179" s="55">
        <v>3.2839999999999998</v>
      </c>
      <c r="D1179" s="55"/>
      <c r="E1179" s="47">
        <f t="shared" si="320"/>
        <v>2.8479999999999999</v>
      </c>
      <c r="F1179" s="34">
        <f t="shared" si="319"/>
        <v>3</v>
      </c>
      <c r="G1179" s="47">
        <f t="shared" si="321"/>
        <v>8.5440000000000005</v>
      </c>
      <c r="H1179" s="54"/>
      <c r="I1179" s="48">
        <v>60</v>
      </c>
      <c r="J1179" s="48">
        <v>3.5659999999999998</v>
      </c>
      <c r="K1179" s="47">
        <f t="shared" si="322"/>
        <v>3.8454999999999999</v>
      </c>
      <c r="L1179" s="34">
        <f t="shared" si="323"/>
        <v>5</v>
      </c>
      <c r="M1179" s="47">
        <f t="shared" si="324"/>
        <v>19.227499999999999</v>
      </c>
      <c r="N1179" s="51"/>
      <c r="O1179" s="57"/>
      <c r="P1179" s="57"/>
      <c r="Q1179" s="51"/>
    </row>
    <row r="1180" spans="2:18" x14ac:dyDescent="0.2">
      <c r="B1180" s="48">
        <v>51</v>
      </c>
      <c r="C1180" s="55">
        <v>4.1159999999999997</v>
      </c>
      <c r="D1180" s="55"/>
      <c r="E1180" s="47">
        <f t="shared" si="320"/>
        <v>3.6999999999999997</v>
      </c>
      <c r="F1180" s="34">
        <f t="shared" si="319"/>
        <v>2</v>
      </c>
      <c r="G1180" s="47">
        <f t="shared" si="321"/>
        <v>7.3999999999999995</v>
      </c>
      <c r="H1180" s="51"/>
      <c r="I1180" s="48">
        <v>63</v>
      </c>
      <c r="J1180" s="48">
        <v>3.556</v>
      </c>
      <c r="K1180" s="47">
        <f t="shared" si="322"/>
        <v>3.5609999999999999</v>
      </c>
      <c r="L1180" s="34">
        <f t="shared" si="323"/>
        <v>3</v>
      </c>
      <c r="M1180" s="47">
        <f t="shared" si="324"/>
        <v>10.683</v>
      </c>
      <c r="N1180" s="51"/>
      <c r="O1180" s="57"/>
      <c r="P1180" s="57"/>
      <c r="Q1180" s="51"/>
    </row>
    <row r="1181" spans="2:18" x14ac:dyDescent="0.2">
      <c r="B1181" s="48">
        <v>55</v>
      </c>
      <c r="C1181" s="55">
        <v>4.125</v>
      </c>
      <c r="D1181" s="55"/>
      <c r="E1181" s="47">
        <f t="shared" si="320"/>
        <v>4.1204999999999998</v>
      </c>
      <c r="F1181" s="34">
        <f t="shared" si="319"/>
        <v>4</v>
      </c>
      <c r="G1181" s="47">
        <f t="shared" si="321"/>
        <v>16.481999999999999</v>
      </c>
      <c r="H1181" s="51"/>
      <c r="I1181" s="48"/>
      <c r="J1181" s="48"/>
      <c r="K1181" s="47"/>
      <c r="L1181" s="34"/>
      <c r="M1181" s="47"/>
      <c r="N1181" s="57"/>
      <c r="O1181" s="57"/>
      <c r="P1181" s="57"/>
      <c r="Q1181" s="51"/>
    </row>
    <row r="1182" spans="2:18" x14ac:dyDescent="0.2">
      <c r="B1182" s="48">
        <v>60</v>
      </c>
      <c r="C1182" s="55">
        <v>3.5659999999999998</v>
      </c>
      <c r="D1182" s="55"/>
      <c r="E1182" s="47">
        <f t="shared" si="320"/>
        <v>3.8454999999999999</v>
      </c>
      <c r="F1182" s="34">
        <f t="shared" si="319"/>
        <v>5</v>
      </c>
      <c r="G1182" s="47">
        <f t="shared" si="321"/>
        <v>19.227499999999999</v>
      </c>
      <c r="H1182" s="51"/>
      <c r="I1182" s="48"/>
      <c r="J1182" s="48"/>
      <c r="K1182" s="47"/>
      <c r="L1182" s="34"/>
      <c r="M1182" s="47"/>
      <c r="N1182" s="57"/>
      <c r="O1182" s="57"/>
      <c r="P1182" s="57"/>
      <c r="Q1182" s="51"/>
    </row>
    <row r="1183" spans="2:18" x14ac:dyDescent="0.2">
      <c r="B1183" s="48">
        <v>63</v>
      </c>
      <c r="C1183" s="55">
        <v>3.556</v>
      </c>
      <c r="D1183" s="55"/>
      <c r="E1183" s="47">
        <f t="shared" si="320"/>
        <v>3.5609999999999999</v>
      </c>
      <c r="F1183" s="34">
        <f t="shared" si="319"/>
        <v>3</v>
      </c>
      <c r="G1183" s="47">
        <f t="shared" si="321"/>
        <v>10.683</v>
      </c>
      <c r="H1183" s="51"/>
      <c r="I1183" s="48"/>
      <c r="J1183" s="48"/>
      <c r="K1183" s="47"/>
      <c r="L1183" s="34"/>
      <c r="M1183" s="47"/>
      <c r="N1183" s="57"/>
      <c r="O1183" s="57"/>
      <c r="P1183" s="57"/>
      <c r="Q1183" s="51"/>
    </row>
    <row r="1184" spans="2:18" x14ac:dyDescent="0.2">
      <c r="B1184" s="48"/>
      <c r="C1184" s="55"/>
      <c r="D1184" s="55"/>
      <c r="E1184" s="47"/>
      <c r="F1184" s="34"/>
      <c r="G1184" s="47"/>
      <c r="H1184" s="47"/>
      <c r="I1184" s="48"/>
      <c r="J1184" s="48"/>
      <c r="K1184" s="47"/>
      <c r="L1184" s="34"/>
      <c r="M1184" s="47"/>
      <c r="N1184" s="57"/>
      <c r="O1184" s="57"/>
      <c r="P1184" s="57"/>
      <c r="Q1184" s="51"/>
    </row>
    <row r="1185" spans="2:18" x14ac:dyDescent="0.2">
      <c r="B1185" s="48"/>
      <c r="C1185" s="55"/>
      <c r="D1185" s="55"/>
      <c r="E1185" s="47"/>
      <c r="F1185" s="34"/>
      <c r="G1185" s="47"/>
      <c r="H1185" s="47"/>
      <c r="I1185" s="48"/>
      <c r="J1185" s="48"/>
      <c r="K1185" s="47"/>
      <c r="L1185" s="34"/>
      <c r="M1185" s="47"/>
      <c r="N1185" s="53"/>
      <c r="O1185" s="57"/>
      <c r="P1185" s="57"/>
      <c r="Q1185" s="51"/>
    </row>
    <row r="1186" spans="2:18" x14ac:dyDescent="0.2">
      <c r="B1186" s="48"/>
      <c r="C1186" s="55"/>
      <c r="D1186" s="55"/>
      <c r="E1186" s="47"/>
      <c r="F1186" s="34"/>
      <c r="G1186" s="47"/>
      <c r="H1186" s="47"/>
      <c r="I1186" s="48"/>
      <c r="J1186" s="48"/>
      <c r="K1186" s="47"/>
      <c r="L1186" s="34"/>
      <c r="M1186" s="47"/>
      <c r="N1186" s="50"/>
      <c r="O1186" s="50"/>
      <c r="P1186" s="50"/>
      <c r="Q1186" s="51"/>
      <c r="R1186" s="21"/>
    </row>
    <row r="1187" spans="2:18" x14ac:dyDescent="0.2">
      <c r="B1187" s="48"/>
      <c r="C1187" s="55"/>
      <c r="D1187" s="55"/>
      <c r="E1187" s="47"/>
      <c r="F1187" s="34">
        <f>SUM(F1163:F1186)</f>
        <v>63</v>
      </c>
      <c r="G1187" s="47">
        <f>SUM(G1163:G1186)</f>
        <v>111.173</v>
      </c>
      <c r="H1187" s="47"/>
      <c r="I1187" s="47"/>
      <c r="J1187" s="48"/>
      <c r="K1187" s="47"/>
      <c r="L1187" s="34">
        <f>SUM(L1166:L1186)</f>
        <v>63</v>
      </c>
      <c r="M1187" s="47">
        <f>SUM(M1166:M1186)</f>
        <v>34.387749999999983</v>
      </c>
      <c r="N1187" s="50"/>
      <c r="O1187" s="50"/>
      <c r="P1187" s="50"/>
      <c r="Q1187" s="51"/>
      <c r="R1187" s="21"/>
    </row>
    <row r="1188" spans="2:18" ht="15" x14ac:dyDescent="0.2">
      <c r="B1188" s="48"/>
      <c r="C1188" s="55"/>
      <c r="D1188" s="55"/>
      <c r="E1188" s="47"/>
      <c r="F1188" s="34"/>
      <c r="G1188" s="47"/>
      <c r="H1188" s="47"/>
      <c r="I1188" s="47"/>
      <c r="J1188" s="58"/>
      <c r="K1188" s="47"/>
      <c r="L1188" s="34"/>
      <c r="M1188" s="47"/>
      <c r="N1188" s="50"/>
      <c r="O1188" s="50"/>
      <c r="P1188" s="50"/>
      <c r="Q1188" s="51"/>
      <c r="R1188" s="21"/>
    </row>
    <row r="1189" spans="2:18" x14ac:dyDescent="0.2">
      <c r="B1189" s="48"/>
      <c r="C1189" s="55"/>
      <c r="D1189" s="55"/>
      <c r="E1189" s="47"/>
      <c r="F1189" s="34"/>
      <c r="G1189" s="47"/>
      <c r="H1189" s="34" t="s">
        <v>10</v>
      </c>
      <c r="I1189" s="34"/>
      <c r="J1189" s="34">
        <f>G1187</f>
        <v>111.173</v>
      </c>
      <c r="K1189" s="47" t="s">
        <v>11</v>
      </c>
      <c r="L1189" s="34">
        <f>M1187</f>
        <v>34.387749999999983</v>
      </c>
      <c r="M1189" s="47">
        <f>J1189-L1189</f>
        <v>76.785250000000019</v>
      </c>
      <c r="N1189" s="50"/>
      <c r="O1189" s="50"/>
      <c r="P1189" s="50"/>
      <c r="Q1189" s="51"/>
      <c r="R1189" s="21"/>
    </row>
    <row r="1190" spans="2:18" x14ac:dyDescent="0.2">
      <c r="B1190" s="52"/>
      <c r="C1190" s="59"/>
      <c r="D1190" s="59"/>
      <c r="E1190" s="51"/>
      <c r="F1190" s="51"/>
      <c r="G1190" s="51"/>
      <c r="H1190" s="51"/>
      <c r="I1190" s="51"/>
      <c r="J1190" s="60"/>
      <c r="K1190" s="51"/>
      <c r="L1190" s="51"/>
      <c r="M1190" s="51"/>
      <c r="N1190" s="51"/>
      <c r="O1190" s="51"/>
      <c r="P1190" s="51"/>
      <c r="Q1190" s="51"/>
    </row>
    <row r="1191" spans="2:18" x14ac:dyDescent="0.2">
      <c r="B1191" s="52"/>
      <c r="C1191" s="59"/>
      <c r="D1191" s="59"/>
      <c r="E1191" s="51"/>
      <c r="F1191" s="51"/>
      <c r="G1191" s="51"/>
      <c r="H1191" s="51"/>
      <c r="I1191" s="51"/>
      <c r="J1191" s="60"/>
      <c r="K1191" s="51"/>
      <c r="L1191" s="51"/>
      <c r="M1191" s="51"/>
      <c r="N1191" s="51"/>
      <c r="O1191" s="51"/>
      <c r="P1191" s="51"/>
      <c r="Q1191" s="51"/>
    </row>
    <row r="1192" spans="2:18" ht="15" x14ac:dyDescent="0.2">
      <c r="B1192" s="58"/>
      <c r="C1192" s="61"/>
      <c r="D1192" s="61"/>
      <c r="E1192" s="58"/>
      <c r="F1192" s="54" t="s">
        <v>7</v>
      </c>
      <c r="G1192" s="54"/>
      <c r="H1192" s="160">
        <v>5.8</v>
      </c>
      <c r="I1192" s="160"/>
      <c r="J1192" s="58"/>
      <c r="K1192" s="58"/>
      <c r="L1192" s="58"/>
      <c r="M1192" s="58"/>
      <c r="N1192" s="57"/>
      <c r="O1192" s="57"/>
      <c r="P1192" s="57"/>
      <c r="Q1192" s="51"/>
    </row>
    <row r="1193" spans="2:18" x14ac:dyDescent="0.2">
      <c r="B1193" s="161" t="s">
        <v>8</v>
      </c>
      <c r="C1193" s="161"/>
      <c r="D1193" s="161"/>
      <c r="E1193" s="161"/>
      <c r="F1193" s="161"/>
      <c r="G1193" s="161"/>
      <c r="H1193" s="51" t="s">
        <v>5</v>
      </c>
      <c r="I1193" s="161" t="s">
        <v>9</v>
      </c>
      <c r="J1193" s="161"/>
      <c r="K1193" s="161"/>
      <c r="L1193" s="161"/>
      <c r="M1193" s="161"/>
      <c r="N1193" s="62"/>
      <c r="O1193" s="62"/>
      <c r="P1193" s="50">
        <f>I1208-I1206</f>
        <v>18</v>
      </c>
      <c r="Q1193" s="51"/>
    </row>
    <row r="1194" spans="2:18" x14ac:dyDescent="0.2">
      <c r="B1194" s="34">
        <v>0</v>
      </c>
      <c r="C1194" s="47">
        <v>1.9410000000000001</v>
      </c>
      <c r="D1194" s="47"/>
      <c r="E1194" s="34"/>
      <c r="F1194" s="34"/>
      <c r="G1194" s="34"/>
      <c r="H1194" s="34"/>
      <c r="I1194" s="48"/>
      <c r="J1194" s="49"/>
      <c r="K1194" s="47"/>
      <c r="L1194" s="34"/>
      <c r="M1194" s="47"/>
      <c r="N1194" s="50"/>
      <c r="O1194" s="50"/>
      <c r="P1194" s="50"/>
      <c r="Q1194" s="51"/>
      <c r="R1194" s="21"/>
    </row>
    <row r="1195" spans="2:18" x14ac:dyDescent="0.2">
      <c r="B1195" s="34">
        <v>5</v>
      </c>
      <c r="C1195" s="47">
        <v>1.982</v>
      </c>
      <c r="D1195" s="47"/>
      <c r="E1195" s="47">
        <f>(C1194+C1195)/2</f>
        <v>1.9615</v>
      </c>
      <c r="F1195" s="34">
        <f t="shared" ref="F1195:F1212" si="325">B1195-B1194</f>
        <v>5</v>
      </c>
      <c r="G1195" s="47">
        <f>E1195*F1195</f>
        <v>9.807500000000001</v>
      </c>
      <c r="H1195" s="34"/>
      <c r="I1195" s="33"/>
      <c r="J1195" s="33"/>
      <c r="K1195" s="47"/>
      <c r="L1195" s="34"/>
      <c r="M1195" s="47"/>
      <c r="N1195" s="50"/>
      <c r="O1195" s="50"/>
      <c r="P1195" s="50"/>
      <c r="Q1195" s="52"/>
      <c r="R1195" s="21"/>
    </row>
    <row r="1196" spans="2:18" x14ac:dyDescent="0.2">
      <c r="B1196" s="34">
        <v>10</v>
      </c>
      <c r="C1196" s="47">
        <v>1.9370000000000001</v>
      </c>
      <c r="D1196" s="47"/>
      <c r="E1196" s="47">
        <f t="shared" ref="E1196:E1212" si="326">(C1195+C1196)/2</f>
        <v>1.9595</v>
      </c>
      <c r="F1196" s="34">
        <f t="shared" si="325"/>
        <v>5</v>
      </c>
      <c r="G1196" s="47">
        <f t="shared" ref="G1196:G1212" si="327">E1196*F1196</f>
        <v>9.7974999999999994</v>
      </c>
      <c r="H1196" s="34"/>
      <c r="I1196" s="33"/>
      <c r="J1196" s="33"/>
      <c r="K1196" s="47"/>
      <c r="L1196" s="34"/>
      <c r="M1196" s="47"/>
      <c r="N1196" s="50"/>
      <c r="O1196" s="50"/>
      <c r="P1196" s="50"/>
      <c r="Q1196" s="52"/>
      <c r="R1196" s="21"/>
    </row>
    <row r="1197" spans="2:18" x14ac:dyDescent="0.2">
      <c r="B1197" s="34">
        <v>12</v>
      </c>
      <c r="C1197" s="47">
        <v>1.0900000000000001</v>
      </c>
      <c r="D1197" s="47"/>
      <c r="E1197" s="47">
        <f t="shared" si="326"/>
        <v>1.5135000000000001</v>
      </c>
      <c r="F1197" s="34">
        <f t="shared" si="325"/>
        <v>2</v>
      </c>
      <c r="G1197" s="47">
        <f t="shared" si="327"/>
        <v>3.0270000000000001</v>
      </c>
      <c r="H1197" s="34"/>
      <c r="I1197" s="33"/>
      <c r="J1197" s="33"/>
      <c r="K1197" s="47"/>
      <c r="L1197" s="34"/>
      <c r="M1197" s="47"/>
      <c r="N1197" s="50"/>
      <c r="O1197" s="50"/>
      <c r="P1197" s="50"/>
      <c r="Q1197" s="52"/>
      <c r="R1197" s="21"/>
    </row>
    <row r="1198" spans="2:18" x14ac:dyDescent="0.2">
      <c r="B1198" s="34">
        <v>14</v>
      </c>
      <c r="C1198" s="47">
        <v>0.39</v>
      </c>
      <c r="D1198" s="47"/>
      <c r="E1198" s="47">
        <f t="shared" si="326"/>
        <v>0.74</v>
      </c>
      <c r="F1198" s="34">
        <f t="shared" si="325"/>
        <v>2</v>
      </c>
      <c r="G1198" s="47">
        <f t="shared" si="327"/>
        <v>1.48</v>
      </c>
      <c r="H1198" s="34"/>
      <c r="I1198" s="33"/>
      <c r="J1198" s="33"/>
      <c r="K1198" s="47"/>
      <c r="L1198" s="34"/>
      <c r="M1198" s="47"/>
      <c r="N1198" s="50"/>
      <c r="O1198" s="50"/>
      <c r="P1198" s="50"/>
      <c r="Q1198" s="52"/>
      <c r="R1198" s="21"/>
    </row>
    <row r="1199" spans="2:18" x14ac:dyDescent="0.2">
      <c r="B1199" s="34">
        <v>17</v>
      </c>
      <c r="C1199" s="47">
        <v>-1.0999999999999999E-2</v>
      </c>
      <c r="D1199" s="47"/>
      <c r="E1199" s="47">
        <f t="shared" si="326"/>
        <v>0.1895</v>
      </c>
      <c r="F1199" s="34">
        <f t="shared" si="325"/>
        <v>3</v>
      </c>
      <c r="G1199" s="47">
        <f t="shared" si="327"/>
        <v>0.56850000000000001</v>
      </c>
      <c r="H1199" s="34"/>
      <c r="I1199" s="33"/>
      <c r="J1199" s="33"/>
      <c r="K1199" s="47"/>
      <c r="L1199" s="34"/>
      <c r="M1199" s="47"/>
      <c r="N1199" s="50"/>
      <c r="O1199" s="50"/>
      <c r="P1199" s="50"/>
      <c r="Q1199" s="52"/>
      <c r="R1199" s="21"/>
    </row>
    <row r="1200" spans="2:18" x14ac:dyDescent="0.2">
      <c r="B1200" s="34">
        <v>20</v>
      </c>
      <c r="C1200" s="47">
        <v>-0.36499999999999999</v>
      </c>
      <c r="D1200" s="47"/>
      <c r="E1200" s="47">
        <f t="shared" si="326"/>
        <v>-0.188</v>
      </c>
      <c r="F1200" s="34">
        <f t="shared" si="325"/>
        <v>3</v>
      </c>
      <c r="G1200" s="47">
        <f t="shared" si="327"/>
        <v>-0.56400000000000006</v>
      </c>
      <c r="H1200" s="51"/>
      <c r="I1200" s="33"/>
      <c r="J1200" s="33"/>
      <c r="K1200" s="47"/>
      <c r="L1200" s="34"/>
      <c r="M1200" s="47"/>
      <c r="N1200" s="50"/>
      <c r="O1200" s="50"/>
      <c r="P1200" s="50"/>
      <c r="Q1200" s="52"/>
      <c r="R1200" s="21"/>
    </row>
    <row r="1201" spans="2:18" x14ac:dyDescent="0.2">
      <c r="B1201" s="34">
        <v>22</v>
      </c>
      <c r="C1201" s="47">
        <v>-0.41</v>
      </c>
      <c r="D1201" s="47"/>
      <c r="E1201" s="47">
        <f t="shared" si="326"/>
        <v>-0.38749999999999996</v>
      </c>
      <c r="F1201" s="34">
        <f t="shared" si="325"/>
        <v>2</v>
      </c>
      <c r="G1201" s="47">
        <f t="shared" si="327"/>
        <v>-0.77499999999999991</v>
      </c>
      <c r="H1201" s="51"/>
      <c r="I1201" s="33"/>
      <c r="J1201" s="33"/>
      <c r="K1201" s="47"/>
      <c r="L1201" s="34"/>
      <c r="M1201" s="47"/>
      <c r="N1201" s="50"/>
      <c r="O1201" s="50"/>
      <c r="P1201" s="50"/>
      <c r="Q1201" s="52"/>
      <c r="R1201" s="21"/>
    </row>
    <row r="1202" spans="2:18" x14ac:dyDescent="0.2">
      <c r="B1202" s="34">
        <v>25</v>
      </c>
      <c r="C1202" s="47">
        <v>-0.52</v>
      </c>
      <c r="D1202" s="47"/>
      <c r="E1202" s="47">
        <f t="shared" si="326"/>
        <v>-0.46499999999999997</v>
      </c>
      <c r="F1202" s="34">
        <f t="shared" si="325"/>
        <v>3</v>
      </c>
      <c r="G1202" s="47">
        <f t="shared" si="327"/>
        <v>-1.395</v>
      </c>
      <c r="H1202" s="51"/>
      <c r="I1202" s="33"/>
      <c r="J1202" s="33"/>
      <c r="K1202" s="47"/>
      <c r="L1202" s="34"/>
      <c r="M1202" s="47"/>
      <c r="N1202" s="53"/>
      <c r="O1202" s="53"/>
      <c r="P1202" s="53"/>
      <c r="Q1202" s="52"/>
      <c r="R1202" s="21"/>
    </row>
    <row r="1203" spans="2:18" x14ac:dyDescent="0.2">
      <c r="B1203" s="34">
        <v>28</v>
      </c>
      <c r="C1203" s="47">
        <v>-0.5</v>
      </c>
      <c r="D1203" s="47"/>
      <c r="E1203" s="47">
        <f t="shared" si="326"/>
        <v>-0.51</v>
      </c>
      <c r="F1203" s="34">
        <f t="shared" si="325"/>
        <v>3</v>
      </c>
      <c r="G1203" s="47">
        <f t="shared" si="327"/>
        <v>-1.53</v>
      </c>
      <c r="H1203" s="34"/>
      <c r="I1203" s="33"/>
      <c r="J1203" s="33"/>
      <c r="K1203" s="47"/>
      <c r="L1203" s="34"/>
      <c r="M1203" s="47"/>
      <c r="N1203" s="50"/>
      <c r="O1203" s="50"/>
      <c r="P1203" s="50"/>
      <c r="Q1203" s="52"/>
      <c r="R1203" s="21"/>
    </row>
    <row r="1204" spans="2:18" x14ac:dyDescent="0.2">
      <c r="B1204" s="34">
        <v>31</v>
      </c>
      <c r="C1204" s="47">
        <v>-0.41</v>
      </c>
      <c r="D1204" s="47"/>
      <c r="E1204" s="47">
        <f t="shared" si="326"/>
        <v>-0.45499999999999996</v>
      </c>
      <c r="F1204" s="34">
        <f t="shared" si="325"/>
        <v>3</v>
      </c>
      <c r="G1204" s="47">
        <f t="shared" si="327"/>
        <v>-1.3649999999999998</v>
      </c>
      <c r="H1204" s="34"/>
      <c r="I1204" s="33">
        <v>0</v>
      </c>
      <c r="J1204" s="33">
        <v>1.9410000000000001</v>
      </c>
      <c r="K1204" s="47"/>
      <c r="L1204" s="34"/>
      <c r="M1204" s="47"/>
      <c r="N1204" s="53"/>
      <c r="O1204" s="53"/>
      <c r="P1204" s="53"/>
      <c r="Q1204" s="52"/>
      <c r="R1204" s="21"/>
    </row>
    <row r="1205" spans="2:18" x14ac:dyDescent="0.2">
      <c r="B1205" s="34">
        <v>34</v>
      </c>
      <c r="C1205" s="47">
        <v>0.88300000000000001</v>
      </c>
      <c r="D1205" s="47"/>
      <c r="E1205" s="47">
        <f t="shared" si="326"/>
        <v>0.23650000000000002</v>
      </c>
      <c r="F1205" s="34">
        <f t="shared" si="325"/>
        <v>3</v>
      </c>
      <c r="G1205" s="47">
        <f t="shared" si="327"/>
        <v>0.70950000000000002</v>
      </c>
      <c r="H1205" s="34"/>
      <c r="I1205" s="34">
        <f>I1206-(J1205-J1206)*2</f>
        <v>2.16</v>
      </c>
      <c r="J1205" s="34">
        <v>2</v>
      </c>
      <c r="K1205" s="47">
        <f t="shared" ref="K1205:K1213" si="328">AVERAGE(J1204,J1205)</f>
        <v>1.9704999999999999</v>
      </c>
      <c r="L1205" s="34">
        <f t="shared" ref="L1205:L1213" si="329">I1205-I1204</f>
        <v>2.16</v>
      </c>
      <c r="M1205" s="47">
        <f t="shared" ref="M1205:M1213" si="330">L1205*K1205</f>
        <v>4.2562800000000003</v>
      </c>
      <c r="N1205" s="53"/>
      <c r="O1205" s="53"/>
      <c r="P1205" s="53"/>
      <c r="Q1205" s="52"/>
      <c r="R1205" s="21"/>
    </row>
    <row r="1206" spans="2:18" x14ac:dyDescent="0.2">
      <c r="B1206" s="34">
        <v>36</v>
      </c>
      <c r="C1206" s="47">
        <v>1.887</v>
      </c>
      <c r="D1206" s="47"/>
      <c r="E1206" s="47">
        <f t="shared" si="326"/>
        <v>1.385</v>
      </c>
      <c r="F1206" s="34">
        <f t="shared" si="325"/>
        <v>2</v>
      </c>
      <c r="G1206" s="47">
        <f t="shared" si="327"/>
        <v>2.77</v>
      </c>
      <c r="H1206" s="34"/>
      <c r="I1206" s="33">
        <f>I1207-9</f>
        <v>11</v>
      </c>
      <c r="J1206" s="33">
        <f>J1207</f>
        <v>-2.42</v>
      </c>
      <c r="K1206" s="47">
        <f t="shared" si="328"/>
        <v>-0.20999999999999996</v>
      </c>
      <c r="L1206" s="34">
        <f t="shared" si="329"/>
        <v>8.84</v>
      </c>
      <c r="M1206" s="47">
        <f t="shared" si="330"/>
        <v>-1.8563999999999996</v>
      </c>
      <c r="N1206" s="50"/>
      <c r="O1206" s="50"/>
      <c r="P1206" s="50"/>
      <c r="Q1206" s="51"/>
      <c r="R1206" s="21"/>
    </row>
    <row r="1207" spans="2:18" x14ac:dyDescent="0.2">
      <c r="B1207" s="34">
        <v>38</v>
      </c>
      <c r="C1207" s="47">
        <v>2.9409999999999998</v>
      </c>
      <c r="D1207" s="47"/>
      <c r="E1207" s="47">
        <f t="shared" si="326"/>
        <v>2.4139999999999997</v>
      </c>
      <c r="F1207" s="34">
        <f t="shared" si="325"/>
        <v>2</v>
      </c>
      <c r="G1207" s="47">
        <f t="shared" si="327"/>
        <v>4.8279999999999994</v>
      </c>
      <c r="H1207" s="54"/>
      <c r="I1207" s="33">
        <v>20</v>
      </c>
      <c r="J1207" s="33">
        <v>-2.42</v>
      </c>
      <c r="K1207" s="47">
        <f t="shared" si="328"/>
        <v>-2.42</v>
      </c>
      <c r="L1207" s="34">
        <f t="shared" si="329"/>
        <v>9</v>
      </c>
      <c r="M1207" s="47">
        <f t="shared" si="330"/>
        <v>-21.78</v>
      </c>
      <c r="N1207" s="50"/>
      <c r="O1207" s="50"/>
      <c r="P1207" s="50"/>
      <c r="Q1207" s="51"/>
      <c r="R1207" s="21"/>
    </row>
    <row r="1208" spans="2:18" x14ac:dyDescent="0.2">
      <c r="B1208" s="34">
        <v>40</v>
      </c>
      <c r="C1208" s="47">
        <v>3.7829999999999999</v>
      </c>
      <c r="D1208" s="47"/>
      <c r="E1208" s="47">
        <f t="shared" si="326"/>
        <v>3.3620000000000001</v>
      </c>
      <c r="F1208" s="34">
        <f t="shared" si="325"/>
        <v>2</v>
      </c>
      <c r="G1208" s="47">
        <f t="shared" si="327"/>
        <v>6.7240000000000002</v>
      </c>
      <c r="H1208" s="54"/>
      <c r="I1208" s="34">
        <f>I1207+9</f>
        <v>29</v>
      </c>
      <c r="J1208" s="34">
        <f>J1207</f>
        <v>-2.42</v>
      </c>
      <c r="K1208" s="47">
        <f t="shared" si="328"/>
        <v>-2.42</v>
      </c>
      <c r="L1208" s="34">
        <f t="shared" si="329"/>
        <v>9</v>
      </c>
      <c r="M1208" s="47">
        <f t="shared" si="330"/>
        <v>-21.78</v>
      </c>
      <c r="N1208" s="50"/>
      <c r="O1208" s="50"/>
      <c r="P1208" s="50"/>
      <c r="Q1208" s="51"/>
      <c r="R1208" s="21"/>
    </row>
    <row r="1209" spans="2:18" x14ac:dyDescent="0.2">
      <c r="B1209" s="48">
        <v>45</v>
      </c>
      <c r="C1209" s="55">
        <v>3.8010000000000002</v>
      </c>
      <c r="D1209" s="55"/>
      <c r="E1209" s="47">
        <f t="shared" si="326"/>
        <v>3.7919999999999998</v>
      </c>
      <c r="F1209" s="34">
        <f t="shared" si="325"/>
        <v>5</v>
      </c>
      <c r="G1209" s="47">
        <f t="shared" si="327"/>
        <v>18.96</v>
      </c>
      <c r="H1209" s="54"/>
      <c r="I1209" s="34">
        <f>I1208+(J1209-J1208)*2</f>
        <v>41.44</v>
      </c>
      <c r="J1209" s="34">
        <v>3.8</v>
      </c>
      <c r="K1209" s="47">
        <f t="shared" si="328"/>
        <v>0.69</v>
      </c>
      <c r="L1209" s="34">
        <f t="shared" si="329"/>
        <v>12.439999999999998</v>
      </c>
      <c r="M1209" s="47">
        <f t="shared" si="330"/>
        <v>8.583599999999997</v>
      </c>
      <c r="N1209" s="50"/>
      <c r="O1209" s="50"/>
      <c r="P1209" s="50"/>
      <c r="Q1209" s="51"/>
      <c r="R1209" s="21"/>
    </row>
    <row r="1210" spans="2:18" x14ac:dyDescent="0.2">
      <c r="B1210" s="48">
        <v>49</v>
      </c>
      <c r="C1210" s="55">
        <v>3.74</v>
      </c>
      <c r="D1210" s="55"/>
      <c r="E1210" s="47">
        <f t="shared" si="326"/>
        <v>3.7705000000000002</v>
      </c>
      <c r="F1210" s="34">
        <f t="shared" si="325"/>
        <v>4</v>
      </c>
      <c r="G1210" s="47">
        <f t="shared" si="327"/>
        <v>15.082000000000001</v>
      </c>
      <c r="H1210" s="54"/>
      <c r="I1210" s="34">
        <v>45</v>
      </c>
      <c r="J1210" s="56">
        <v>3.8010000000000002</v>
      </c>
      <c r="K1210" s="47">
        <f t="shared" si="328"/>
        <v>3.8005</v>
      </c>
      <c r="L1210" s="34">
        <f t="shared" si="329"/>
        <v>3.5600000000000023</v>
      </c>
      <c r="M1210" s="47">
        <f t="shared" si="330"/>
        <v>13.529780000000009</v>
      </c>
      <c r="N1210" s="51"/>
      <c r="O1210" s="53"/>
      <c r="P1210" s="53"/>
      <c r="Q1210" s="51"/>
    </row>
    <row r="1211" spans="2:18" x14ac:dyDescent="0.2">
      <c r="B1211" s="48">
        <v>51</v>
      </c>
      <c r="C1211" s="55">
        <v>2.99</v>
      </c>
      <c r="D1211" s="55"/>
      <c r="E1211" s="47">
        <f t="shared" si="326"/>
        <v>3.3650000000000002</v>
      </c>
      <c r="F1211" s="34">
        <f t="shared" si="325"/>
        <v>2</v>
      </c>
      <c r="G1211" s="47">
        <f t="shared" si="327"/>
        <v>6.73</v>
      </c>
      <c r="H1211" s="54"/>
      <c r="I1211" s="48">
        <v>49</v>
      </c>
      <c r="J1211" s="48">
        <v>3.74</v>
      </c>
      <c r="K1211" s="47">
        <f t="shared" si="328"/>
        <v>3.7705000000000002</v>
      </c>
      <c r="L1211" s="34">
        <f t="shared" si="329"/>
        <v>4</v>
      </c>
      <c r="M1211" s="47">
        <f t="shared" si="330"/>
        <v>15.082000000000001</v>
      </c>
      <c r="N1211" s="51"/>
      <c r="O1211" s="57"/>
      <c r="P1211" s="57"/>
      <c r="Q1211" s="51"/>
    </row>
    <row r="1212" spans="2:18" x14ac:dyDescent="0.2">
      <c r="B1212" s="48">
        <v>55</v>
      </c>
      <c r="C1212" s="55">
        <v>2.1709999999999998</v>
      </c>
      <c r="D1212" s="55"/>
      <c r="E1212" s="47">
        <f t="shared" si="326"/>
        <v>2.5804999999999998</v>
      </c>
      <c r="F1212" s="34">
        <f t="shared" si="325"/>
        <v>4</v>
      </c>
      <c r="G1212" s="47">
        <f t="shared" si="327"/>
        <v>10.321999999999999</v>
      </c>
      <c r="H1212" s="51"/>
      <c r="I1212" s="48">
        <v>51</v>
      </c>
      <c r="J1212" s="48">
        <v>2.99</v>
      </c>
      <c r="K1212" s="47">
        <f t="shared" si="328"/>
        <v>3.3650000000000002</v>
      </c>
      <c r="L1212" s="34">
        <f t="shared" si="329"/>
        <v>2</v>
      </c>
      <c r="M1212" s="47">
        <f t="shared" si="330"/>
        <v>6.73</v>
      </c>
      <c r="N1212" s="51"/>
      <c r="O1212" s="57"/>
      <c r="P1212" s="57"/>
      <c r="Q1212" s="51"/>
    </row>
    <row r="1213" spans="2:18" x14ac:dyDescent="0.2">
      <c r="B1213" s="48"/>
      <c r="C1213" s="55"/>
      <c r="D1213" s="55"/>
      <c r="E1213" s="47"/>
      <c r="F1213" s="34"/>
      <c r="G1213" s="47"/>
      <c r="H1213" s="51"/>
      <c r="I1213" s="48">
        <v>55</v>
      </c>
      <c r="J1213" s="48">
        <v>2.1709999999999998</v>
      </c>
      <c r="K1213" s="47">
        <f t="shared" si="328"/>
        <v>2.5804999999999998</v>
      </c>
      <c r="L1213" s="34">
        <f t="shared" si="329"/>
        <v>4</v>
      </c>
      <c r="M1213" s="47">
        <f t="shared" si="330"/>
        <v>10.321999999999999</v>
      </c>
      <c r="N1213" s="57"/>
      <c r="O1213" s="57"/>
      <c r="P1213" s="57"/>
      <c r="Q1213" s="51"/>
    </row>
    <row r="1214" spans="2:18" x14ac:dyDescent="0.2">
      <c r="B1214" s="48"/>
      <c r="C1214" s="55"/>
      <c r="D1214" s="55"/>
      <c r="E1214" s="47"/>
      <c r="F1214" s="34"/>
      <c r="G1214" s="47"/>
      <c r="H1214" s="51"/>
      <c r="I1214" s="48"/>
      <c r="J1214" s="48"/>
      <c r="K1214" s="47"/>
      <c r="L1214" s="34"/>
      <c r="M1214" s="47"/>
      <c r="N1214" s="57"/>
      <c r="O1214" s="57"/>
      <c r="P1214" s="57"/>
      <c r="Q1214" s="51"/>
    </row>
    <row r="1215" spans="2:18" x14ac:dyDescent="0.2">
      <c r="B1215" s="48"/>
      <c r="C1215" s="55"/>
      <c r="D1215" s="55"/>
      <c r="E1215" s="47"/>
      <c r="F1215" s="34"/>
      <c r="G1215" s="47"/>
      <c r="H1215" s="51"/>
      <c r="I1215" s="48"/>
      <c r="J1215" s="48"/>
      <c r="K1215" s="47"/>
      <c r="L1215" s="34"/>
      <c r="M1215" s="47"/>
      <c r="N1215" s="57"/>
      <c r="O1215" s="57"/>
      <c r="P1215" s="57"/>
      <c r="Q1215" s="51"/>
    </row>
    <row r="1216" spans="2:18" x14ac:dyDescent="0.2">
      <c r="B1216" s="48"/>
      <c r="C1216" s="55"/>
      <c r="D1216" s="55"/>
      <c r="E1216" s="47"/>
      <c r="F1216" s="34"/>
      <c r="G1216" s="47"/>
      <c r="H1216" s="47"/>
      <c r="I1216" s="48"/>
      <c r="J1216" s="48"/>
      <c r="K1216" s="47"/>
      <c r="L1216" s="34"/>
      <c r="M1216" s="47"/>
      <c r="N1216" s="57"/>
      <c r="O1216" s="57"/>
      <c r="P1216" s="57"/>
      <c r="Q1216" s="51"/>
    </row>
    <row r="1217" spans="2:18" x14ac:dyDescent="0.2">
      <c r="B1217" s="48"/>
      <c r="C1217" s="55"/>
      <c r="D1217" s="55"/>
      <c r="E1217" s="47"/>
      <c r="F1217" s="34"/>
      <c r="G1217" s="47"/>
      <c r="H1217" s="47"/>
      <c r="I1217" s="48"/>
      <c r="J1217" s="48"/>
      <c r="K1217" s="47"/>
      <c r="L1217" s="34"/>
      <c r="M1217" s="47"/>
      <c r="N1217" s="53"/>
      <c r="O1217" s="57"/>
      <c r="P1217" s="57"/>
      <c r="Q1217" s="51"/>
    </row>
    <row r="1218" spans="2:18" x14ac:dyDescent="0.2">
      <c r="B1218" s="48"/>
      <c r="C1218" s="55"/>
      <c r="D1218" s="55"/>
      <c r="E1218" s="47"/>
      <c r="F1218" s="34"/>
      <c r="G1218" s="47"/>
      <c r="H1218" s="47"/>
      <c r="I1218" s="48"/>
      <c r="J1218" s="48"/>
      <c r="K1218" s="47"/>
      <c r="L1218" s="34"/>
      <c r="M1218" s="47"/>
      <c r="N1218" s="50"/>
      <c r="O1218" s="50"/>
      <c r="P1218" s="50"/>
      <c r="Q1218" s="51"/>
      <c r="R1218" s="21"/>
    </row>
    <row r="1219" spans="2:18" x14ac:dyDescent="0.2">
      <c r="B1219" s="48"/>
      <c r="C1219" s="55"/>
      <c r="D1219" s="55"/>
      <c r="E1219" s="47"/>
      <c r="F1219" s="34">
        <f>SUM(F1195:F1218)</f>
        <v>55</v>
      </c>
      <c r="G1219" s="47">
        <f>SUM(G1195:G1218)</f>
        <v>85.177000000000007</v>
      </c>
      <c r="H1219" s="47"/>
      <c r="I1219" s="47"/>
      <c r="J1219" s="48"/>
      <c r="K1219" s="47"/>
      <c r="L1219" s="34">
        <f>SUM(L1198:L1218)</f>
        <v>55</v>
      </c>
      <c r="M1219" s="47">
        <f>SUM(M1198:M1218)</f>
        <v>13.087260000000001</v>
      </c>
      <c r="N1219" s="50"/>
      <c r="O1219" s="50"/>
      <c r="P1219" s="50"/>
      <c r="Q1219" s="51"/>
      <c r="R1219" s="21"/>
    </row>
    <row r="1220" spans="2:18" ht="15" x14ac:dyDescent="0.2">
      <c r="B1220" s="48"/>
      <c r="C1220" s="55"/>
      <c r="D1220" s="55"/>
      <c r="E1220" s="47"/>
      <c r="F1220" s="34"/>
      <c r="G1220" s="47"/>
      <c r="H1220" s="47"/>
      <c r="I1220" s="47"/>
      <c r="J1220" s="58"/>
      <c r="K1220" s="47"/>
      <c r="L1220" s="34"/>
      <c r="M1220" s="47"/>
      <c r="N1220" s="50"/>
      <c r="O1220" s="50"/>
      <c r="P1220" s="50"/>
      <c r="Q1220" s="51"/>
      <c r="R1220" s="21"/>
    </row>
    <row r="1221" spans="2:18" x14ac:dyDescent="0.2">
      <c r="B1221" s="48"/>
      <c r="C1221" s="55"/>
      <c r="D1221" s="55"/>
      <c r="E1221" s="47"/>
      <c r="F1221" s="34"/>
      <c r="G1221" s="47"/>
      <c r="H1221" s="34" t="s">
        <v>10</v>
      </c>
      <c r="I1221" s="34"/>
      <c r="J1221" s="34">
        <f>G1219</f>
        <v>85.177000000000007</v>
      </c>
      <c r="K1221" s="47" t="s">
        <v>11</v>
      </c>
      <c r="L1221" s="34">
        <f>M1219</f>
        <v>13.087260000000001</v>
      </c>
      <c r="M1221" s="47">
        <f>J1221-L1221</f>
        <v>72.089740000000006</v>
      </c>
      <c r="N1221" s="50"/>
      <c r="O1221" s="50"/>
      <c r="P1221" s="50"/>
      <c r="Q1221" s="51"/>
      <c r="R1221" s="21"/>
    </row>
    <row r="1222" spans="2:18" ht="15" x14ac:dyDescent="0.2">
      <c r="B1222" s="58"/>
      <c r="C1222" s="61"/>
      <c r="D1222" s="61"/>
      <c r="E1222" s="58"/>
      <c r="F1222" s="54" t="s">
        <v>7</v>
      </c>
      <c r="G1222" s="54"/>
      <c r="H1222" s="160">
        <v>6</v>
      </c>
      <c r="I1222" s="160"/>
      <c r="J1222" s="58"/>
      <c r="K1222" s="58"/>
      <c r="L1222" s="58"/>
      <c r="M1222" s="58"/>
      <c r="N1222" s="57"/>
      <c r="O1222" s="57"/>
      <c r="P1222" s="57"/>
      <c r="Q1222" s="51"/>
    </row>
    <row r="1223" spans="2:18" x14ac:dyDescent="0.2">
      <c r="B1223" s="161" t="s">
        <v>8</v>
      </c>
      <c r="C1223" s="161"/>
      <c r="D1223" s="161"/>
      <c r="E1223" s="161"/>
      <c r="F1223" s="161"/>
      <c r="G1223" s="161"/>
      <c r="H1223" s="51" t="s">
        <v>5</v>
      </c>
      <c r="I1223" s="161" t="s">
        <v>9</v>
      </c>
      <c r="J1223" s="161"/>
      <c r="K1223" s="161"/>
      <c r="L1223" s="161"/>
      <c r="M1223" s="161"/>
      <c r="N1223" s="62"/>
      <c r="O1223" s="62"/>
      <c r="P1223" s="50">
        <f>I1238-I1236</f>
        <v>18</v>
      </c>
      <c r="Q1223" s="51"/>
    </row>
    <row r="1224" spans="2:18" x14ac:dyDescent="0.2">
      <c r="B1224" s="34">
        <v>0</v>
      </c>
      <c r="C1224" s="47">
        <v>3.3929999999999998</v>
      </c>
      <c r="D1224" s="47"/>
      <c r="E1224" s="34"/>
      <c r="F1224" s="34"/>
      <c r="G1224" s="34"/>
      <c r="H1224" s="34"/>
      <c r="I1224" s="48"/>
      <c r="J1224" s="49"/>
      <c r="K1224" s="47"/>
      <c r="L1224" s="34"/>
      <c r="M1224" s="47"/>
      <c r="N1224" s="50"/>
      <c r="O1224" s="50"/>
      <c r="P1224" s="50"/>
      <c r="Q1224" s="51"/>
      <c r="R1224" s="21"/>
    </row>
    <row r="1225" spans="2:18" x14ac:dyDescent="0.2">
      <c r="B1225" s="34">
        <v>2</v>
      </c>
      <c r="C1225" s="47">
        <v>3.383</v>
      </c>
      <c r="D1225" s="47"/>
      <c r="E1225" s="47">
        <f>(C1224+C1225)/2</f>
        <v>3.3879999999999999</v>
      </c>
      <c r="F1225" s="34">
        <f t="shared" ref="F1225:F1239" si="331">B1225-B1224</f>
        <v>2</v>
      </c>
      <c r="G1225" s="47">
        <f>E1225*F1225</f>
        <v>6.7759999999999998</v>
      </c>
      <c r="H1225" s="34"/>
      <c r="I1225" s="33"/>
      <c r="J1225" s="33"/>
      <c r="K1225" s="47"/>
      <c r="L1225" s="34"/>
      <c r="M1225" s="47"/>
      <c r="N1225" s="50"/>
      <c r="O1225" s="50"/>
      <c r="P1225" s="50"/>
      <c r="Q1225" s="52"/>
      <c r="R1225" s="21"/>
    </row>
    <row r="1226" spans="2:18" x14ac:dyDescent="0.2">
      <c r="B1226" s="34">
        <v>4</v>
      </c>
      <c r="C1226" s="47">
        <v>2.306</v>
      </c>
      <c r="D1226" s="47"/>
      <c r="E1226" s="47">
        <f t="shared" ref="E1226:E1238" si="332">(C1225+C1226)/2</f>
        <v>2.8445</v>
      </c>
      <c r="F1226" s="34">
        <f t="shared" si="331"/>
        <v>2</v>
      </c>
      <c r="G1226" s="47">
        <f t="shared" ref="G1226:G1238" si="333">E1226*F1226</f>
        <v>5.6890000000000001</v>
      </c>
      <c r="H1226" s="34"/>
      <c r="I1226" s="33"/>
      <c r="J1226" s="33"/>
      <c r="K1226" s="47"/>
      <c r="L1226" s="34"/>
      <c r="M1226" s="47"/>
      <c r="N1226" s="50"/>
      <c r="O1226" s="50"/>
      <c r="P1226" s="50"/>
      <c r="Q1226" s="52"/>
      <c r="R1226" s="21"/>
    </row>
    <row r="1227" spans="2:18" x14ac:dyDescent="0.2">
      <c r="B1227" s="34">
        <v>6</v>
      </c>
      <c r="C1227" s="47">
        <v>1.2909999999999999</v>
      </c>
      <c r="D1227" s="47"/>
      <c r="E1227" s="47">
        <f t="shared" si="332"/>
        <v>1.7985</v>
      </c>
      <c r="F1227" s="34">
        <f t="shared" si="331"/>
        <v>2</v>
      </c>
      <c r="G1227" s="47">
        <f t="shared" si="333"/>
        <v>3.597</v>
      </c>
      <c r="H1227" s="34"/>
      <c r="I1227" s="33"/>
      <c r="J1227" s="33"/>
      <c r="K1227" s="47"/>
      <c r="L1227" s="34"/>
      <c r="M1227" s="47"/>
      <c r="N1227" s="50"/>
      <c r="O1227" s="50"/>
      <c r="P1227" s="50"/>
      <c r="Q1227" s="52"/>
      <c r="R1227" s="21"/>
    </row>
    <row r="1228" spans="2:18" x14ac:dyDescent="0.2">
      <c r="B1228" s="34">
        <v>8</v>
      </c>
      <c r="C1228" s="47">
        <v>-0.108</v>
      </c>
      <c r="D1228" s="47"/>
      <c r="E1228" s="47">
        <f t="shared" si="332"/>
        <v>0.59149999999999991</v>
      </c>
      <c r="F1228" s="34">
        <f t="shared" si="331"/>
        <v>2</v>
      </c>
      <c r="G1228" s="47">
        <f t="shared" si="333"/>
        <v>1.1829999999999998</v>
      </c>
      <c r="H1228" s="34"/>
      <c r="I1228" s="33"/>
      <c r="J1228" s="33"/>
      <c r="K1228" s="47"/>
      <c r="L1228" s="34"/>
      <c r="M1228" s="47"/>
      <c r="N1228" s="50"/>
      <c r="O1228" s="50"/>
      <c r="P1228" s="50"/>
      <c r="Q1228" s="52"/>
      <c r="R1228" s="21"/>
    </row>
    <row r="1229" spans="2:18" x14ac:dyDescent="0.2">
      <c r="B1229" s="34">
        <v>10</v>
      </c>
      <c r="C1229" s="47">
        <v>-0.51400000000000001</v>
      </c>
      <c r="D1229" s="47"/>
      <c r="E1229" s="47">
        <f t="shared" si="332"/>
        <v>-0.311</v>
      </c>
      <c r="F1229" s="34">
        <f t="shared" si="331"/>
        <v>2</v>
      </c>
      <c r="G1229" s="47">
        <f t="shared" si="333"/>
        <v>-0.622</v>
      </c>
      <c r="H1229" s="34"/>
      <c r="I1229" s="33"/>
      <c r="J1229" s="33"/>
      <c r="K1229" s="47"/>
      <c r="L1229" s="34"/>
      <c r="M1229" s="47"/>
      <c r="N1229" s="50"/>
      <c r="O1229" s="50"/>
      <c r="P1229" s="50"/>
      <c r="Q1229" s="52"/>
      <c r="R1229" s="21"/>
    </row>
    <row r="1230" spans="2:18" x14ac:dyDescent="0.2">
      <c r="B1230" s="34">
        <v>12</v>
      </c>
      <c r="C1230" s="47">
        <v>-0.64700000000000002</v>
      </c>
      <c r="D1230" s="47"/>
      <c r="E1230" s="47">
        <f t="shared" si="332"/>
        <v>-0.58050000000000002</v>
      </c>
      <c r="F1230" s="34">
        <f t="shared" si="331"/>
        <v>2</v>
      </c>
      <c r="G1230" s="47">
        <f t="shared" si="333"/>
        <v>-1.161</v>
      </c>
      <c r="H1230" s="51"/>
      <c r="I1230" s="33"/>
      <c r="J1230" s="33"/>
      <c r="K1230" s="47"/>
      <c r="L1230" s="34"/>
      <c r="M1230" s="47"/>
      <c r="N1230" s="50"/>
      <c r="O1230" s="50"/>
      <c r="P1230" s="50"/>
      <c r="Q1230" s="52"/>
      <c r="R1230" s="21"/>
    </row>
    <row r="1231" spans="2:18" x14ac:dyDescent="0.2">
      <c r="B1231" s="34">
        <v>15</v>
      </c>
      <c r="C1231" s="47">
        <v>-0.76400000000000001</v>
      </c>
      <c r="D1231" s="47"/>
      <c r="E1231" s="47">
        <f t="shared" si="332"/>
        <v>-0.70550000000000002</v>
      </c>
      <c r="F1231" s="34">
        <f t="shared" si="331"/>
        <v>3</v>
      </c>
      <c r="G1231" s="47">
        <f t="shared" si="333"/>
        <v>-2.1165000000000003</v>
      </c>
      <c r="H1231" s="51"/>
      <c r="I1231" s="33"/>
      <c r="J1231" s="33"/>
      <c r="K1231" s="47"/>
      <c r="L1231" s="34"/>
      <c r="M1231" s="47"/>
      <c r="N1231" s="50"/>
      <c r="O1231" s="50"/>
      <c r="P1231" s="50"/>
      <c r="Q1231" s="52"/>
      <c r="R1231" s="21"/>
    </row>
    <row r="1232" spans="2:18" x14ac:dyDescent="0.2">
      <c r="B1232" s="34">
        <v>17</v>
      </c>
      <c r="C1232" s="47">
        <v>-0.81699999999999995</v>
      </c>
      <c r="D1232" s="47"/>
      <c r="E1232" s="47">
        <f t="shared" si="332"/>
        <v>-0.79049999999999998</v>
      </c>
      <c r="F1232" s="34">
        <f t="shared" si="331"/>
        <v>2</v>
      </c>
      <c r="G1232" s="47">
        <f t="shared" si="333"/>
        <v>-1.581</v>
      </c>
      <c r="H1232" s="51"/>
      <c r="I1232" s="33"/>
      <c r="J1232" s="33"/>
      <c r="K1232" s="47"/>
      <c r="L1232" s="34"/>
      <c r="M1232" s="47"/>
      <c r="N1232" s="53"/>
      <c r="O1232" s="53"/>
      <c r="P1232" s="53"/>
      <c r="Q1232" s="52"/>
      <c r="R1232" s="21"/>
    </row>
    <row r="1233" spans="2:18" x14ac:dyDescent="0.2">
      <c r="B1233" s="34">
        <v>20</v>
      </c>
      <c r="C1233" s="47">
        <v>-0.79800000000000004</v>
      </c>
      <c r="D1233" s="47"/>
      <c r="E1233" s="47">
        <f t="shared" si="332"/>
        <v>-0.8075</v>
      </c>
      <c r="F1233" s="34">
        <f t="shared" si="331"/>
        <v>3</v>
      </c>
      <c r="G1233" s="47">
        <f t="shared" si="333"/>
        <v>-2.4224999999999999</v>
      </c>
      <c r="H1233" s="34"/>
      <c r="I1233" s="33"/>
      <c r="J1233" s="33"/>
      <c r="K1233" s="47"/>
      <c r="L1233" s="34"/>
      <c r="M1233" s="47"/>
      <c r="N1233" s="50"/>
      <c r="O1233" s="50"/>
      <c r="P1233" s="50"/>
      <c r="Q1233" s="52"/>
      <c r="R1233" s="21"/>
    </row>
    <row r="1234" spans="2:18" x14ac:dyDescent="0.2">
      <c r="B1234" s="34">
        <v>23</v>
      </c>
      <c r="C1234" s="47">
        <v>-0.65900000000000003</v>
      </c>
      <c r="D1234" s="47"/>
      <c r="E1234" s="47">
        <f t="shared" si="332"/>
        <v>-0.72850000000000004</v>
      </c>
      <c r="F1234" s="34">
        <f t="shared" si="331"/>
        <v>3</v>
      </c>
      <c r="G1234" s="47">
        <f t="shared" si="333"/>
        <v>-2.1855000000000002</v>
      </c>
      <c r="H1234" s="34"/>
      <c r="I1234" s="33">
        <v>0</v>
      </c>
      <c r="J1234" s="33">
        <v>3.3929999999999998</v>
      </c>
      <c r="K1234" s="47"/>
      <c r="L1234" s="34"/>
      <c r="M1234" s="47"/>
      <c r="N1234" s="53"/>
      <c r="O1234" s="53"/>
      <c r="P1234" s="53"/>
      <c r="Q1234" s="52"/>
      <c r="R1234" s="21"/>
    </row>
    <row r="1235" spans="2:18" x14ac:dyDescent="0.2">
      <c r="B1235" s="34">
        <v>25</v>
      </c>
      <c r="C1235" s="47">
        <v>0.34200000000000003</v>
      </c>
      <c r="D1235" s="47"/>
      <c r="E1235" s="47">
        <f t="shared" si="332"/>
        <v>-0.1585</v>
      </c>
      <c r="F1235" s="34">
        <f t="shared" si="331"/>
        <v>2</v>
      </c>
      <c r="G1235" s="47">
        <f t="shared" si="333"/>
        <v>-0.317</v>
      </c>
      <c r="H1235" s="34"/>
      <c r="I1235" s="34">
        <f>I1236-(J1235-J1236)*2</f>
        <v>0.41999999999999993</v>
      </c>
      <c r="J1235" s="34">
        <v>3.39</v>
      </c>
      <c r="K1235" s="47">
        <f t="shared" ref="K1235:K1240" si="334">AVERAGE(J1234,J1235)</f>
        <v>3.3914999999999997</v>
      </c>
      <c r="L1235" s="34">
        <f t="shared" ref="L1235:L1240" si="335">I1235-I1234</f>
        <v>0.41999999999999993</v>
      </c>
      <c r="M1235" s="47">
        <f t="shared" ref="M1235:M1240" si="336">L1235*K1235</f>
        <v>1.4244299999999996</v>
      </c>
      <c r="N1235" s="53"/>
      <c r="O1235" s="53"/>
      <c r="P1235" s="53"/>
      <c r="Q1235" s="52"/>
      <c r="R1235" s="21"/>
    </row>
    <row r="1236" spans="2:18" x14ac:dyDescent="0.2">
      <c r="B1236" s="34">
        <v>28</v>
      </c>
      <c r="C1236" s="47">
        <v>2.391</v>
      </c>
      <c r="D1236" s="47"/>
      <c r="E1236" s="47">
        <f t="shared" si="332"/>
        <v>1.3665</v>
      </c>
      <c r="F1236" s="34">
        <f t="shared" si="331"/>
        <v>3</v>
      </c>
      <c r="G1236" s="47">
        <f t="shared" si="333"/>
        <v>4.0994999999999999</v>
      </c>
      <c r="H1236" s="34"/>
      <c r="I1236" s="33">
        <f>I1237-9</f>
        <v>12</v>
      </c>
      <c r="J1236" s="33">
        <f>J1237</f>
        <v>-2.4</v>
      </c>
      <c r="K1236" s="47">
        <f t="shared" si="334"/>
        <v>0.49500000000000011</v>
      </c>
      <c r="L1236" s="34">
        <f t="shared" si="335"/>
        <v>11.58</v>
      </c>
      <c r="M1236" s="47">
        <f t="shared" si="336"/>
        <v>5.7321000000000009</v>
      </c>
      <c r="N1236" s="50"/>
      <c r="O1236" s="50"/>
      <c r="P1236" s="50"/>
      <c r="Q1236" s="51"/>
      <c r="R1236" s="21"/>
    </row>
    <row r="1237" spans="2:18" x14ac:dyDescent="0.2">
      <c r="B1237" s="34">
        <v>30</v>
      </c>
      <c r="C1237" s="47">
        <v>3.492</v>
      </c>
      <c r="D1237" s="47"/>
      <c r="E1237" s="47">
        <f t="shared" si="332"/>
        <v>2.9415</v>
      </c>
      <c r="F1237" s="34">
        <f t="shared" si="331"/>
        <v>2</v>
      </c>
      <c r="G1237" s="47">
        <f t="shared" si="333"/>
        <v>5.883</v>
      </c>
      <c r="H1237" s="54"/>
      <c r="I1237" s="33">
        <v>21</v>
      </c>
      <c r="J1237" s="33">
        <v>-2.4</v>
      </c>
      <c r="K1237" s="47">
        <f t="shared" si="334"/>
        <v>-2.4</v>
      </c>
      <c r="L1237" s="34">
        <f t="shared" si="335"/>
        <v>9</v>
      </c>
      <c r="M1237" s="47">
        <f t="shared" si="336"/>
        <v>-21.599999999999998</v>
      </c>
      <c r="N1237" s="50"/>
      <c r="O1237" s="50"/>
      <c r="P1237" s="50"/>
      <c r="Q1237" s="51"/>
      <c r="R1237" s="21"/>
    </row>
    <row r="1238" spans="2:18" x14ac:dyDescent="0.2">
      <c r="B1238" s="34">
        <v>32</v>
      </c>
      <c r="C1238" s="47">
        <v>3.4830000000000001</v>
      </c>
      <c r="D1238" s="47"/>
      <c r="E1238" s="47">
        <f t="shared" si="332"/>
        <v>3.4874999999999998</v>
      </c>
      <c r="F1238" s="34">
        <f t="shared" si="331"/>
        <v>2</v>
      </c>
      <c r="G1238" s="47">
        <f t="shared" si="333"/>
        <v>6.9749999999999996</v>
      </c>
      <c r="H1238" s="54"/>
      <c r="I1238" s="34">
        <f>I1237+9</f>
        <v>30</v>
      </c>
      <c r="J1238" s="34">
        <f>J1237</f>
        <v>-2.4</v>
      </c>
      <c r="K1238" s="47">
        <f t="shared" si="334"/>
        <v>-2.4</v>
      </c>
      <c r="L1238" s="34">
        <f t="shared" si="335"/>
        <v>9</v>
      </c>
      <c r="M1238" s="47">
        <f t="shared" si="336"/>
        <v>-21.599999999999998</v>
      </c>
      <c r="N1238" s="50"/>
      <c r="O1238" s="50"/>
      <c r="P1238" s="50"/>
      <c r="Q1238" s="51"/>
      <c r="R1238" s="21"/>
    </row>
    <row r="1239" spans="2:18" x14ac:dyDescent="0.2">
      <c r="B1239" s="48">
        <v>45</v>
      </c>
      <c r="C1239" s="55">
        <v>3.48</v>
      </c>
      <c r="D1239" s="55"/>
      <c r="E1239" s="47">
        <f t="shared" ref="E1239" si="337">(C1238+C1239)/2</f>
        <v>3.4815</v>
      </c>
      <c r="F1239" s="34">
        <f t="shared" si="331"/>
        <v>13</v>
      </c>
      <c r="G1239" s="47">
        <f t="shared" ref="G1239" si="338">E1239*F1239</f>
        <v>45.259500000000003</v>
      </c>
      <c r="H1239" s="54"/>
      <c r="I1239" s="34">
        <f>I1238+(J1239-J1238)*2</f>
        <v>41.76</v>
      </c>
      <c r="J1239" s="34">
        <v>3.48</v>
      </c>
      <c r="K1239" s="47">
        <f t="shared" si="334"/>
        <v>0.54</v>
      </c>
      <c r="L1239" s="34">
        <f t="shared" si="335"/>
        <v>11.759999999999998</v>
      </c>
      <c r="M1239" s="47">
        <f t="shared" si="336"/>
        <v>6.3503999999999996</v>
      </c>
      <c r="N1239" s="50"/>
      <c r="O1239" s="50"/>
      <c r="P1239" s="50"/>
      <c r="Q1239" s="51"/>
      <c r="R1239" s="21"/>
    </row>
    <row r="1240" spans="2:18" x14ac:dyDescent="0.2">
      <c r="B1240" s="48"/>
      <c r="C1240" s="55"/>
      <c r="D1240" s="55"/>
      <c r="E1240" s="47"/>
      <c r="F1240" s="34"/>
      <c r="G1240" s="47"/>
      <c r="H1240" s="54"/>
      <c r="I1240" s="34">
        <v>45</v>
      </c>
      <c r="J1240" s="56">
        <v>3.48</v>
      </c>
      <c r="K1240" s="47">
        <f t="shared" si="334"/>
        <v>3.48</v>
      </c>
      <c r="L1240" s="34">
        <f t="shared" si="335"/>
        <v>3.240000000000002</v>
      </c>
      <c r="M1240" s="47">
        <f t="shared" si="336"/>
        <v>11.275200000000007</v>
      </c>
      <c r="N1240" s="51"/>
      <c r="O1240" s="53"/>
      <c r="P1240" s="53"/>
      <c r="Q1240" s="51"/>
    </row>
    <row r="1241" spans="2:18" x14ac:dyDescent="0.2">
      <c r="B1241" s="48"/>
      <c r="C1241" s="55"/>
      <c r="D1241" s="55"/>
      <c r="E1241" s="47"/>
      <c r="F1241" s="34"/>
      <c r="G1241" s="47"/>
      <c r="H1241" s="54"/>
      <c r="I1241" s="48"/>
      <c r="J1241" s="48"/>
      <c r="K1241" s="47"/>
      <c r="L1241" s="34"/>
      <c r="M1241" s="47"/>
      <c r="N1241" s="51"/>
      <c r="O1241" s="57"/>
      <c r="P1241" s="57"/>
      <c r="Q1241" s="51"/>
    </row>
    <row r="1242" spans="2:18" x14ac:dyDescent="0.2">
      <c r="B1242" s="48"/>
      <c r="C1242" s="55"/>
      <c r="D1242" s="55"/>
      <c r="E1242" s="47"/>
      <c r="F1242" s="34"/>
      <c r="G1242" s="47"/>
      <c r="H1242" s="51"/>
      <c r="I1242" s="48"/>
      <c r="J1242" s="48"/>
      <c r="K1242" s="47"/>
      <c r="L1242" s="34"/>
      <c r="M1242" s="47"/>
      <c r="N1242" s="51"/>
      <c r="O1242" s="57"/>
      <c r="P1242" s="57"/>
      <c r="Q1242" s="51"/>
    </row>
    <row r="1243" spans="2:18" x14ac:dyDescent="0.2">
      <c r="B1243" s="48"/>
      <c r="C1243" s="55"/>
      <c r="D1243" s="55"/>
      <c r="E1243" s="47"/>
      <c r="F1243" s="34"/>
      <c r="G1243" s="47"/>
      <c r="H1243" s="51"/>
      <c r="I1243" s="48"/>
      <c r="J1243" s="48"/>
      <c r="K1243" s="47"/>
      <c r="L1243" s="34"/>
      <c r="M1243" s="47"/>
      <c r="N1243" s="57"/>
      <c r="O1243" s="57"/>
      <c r="P1243" s="57"/>
      <c r="Q1243" s="51"/>
    </row>
    <row r="1244" spans="2:18" x14ac:dyDescent="0.2">
      <c r="B1244" s="48"/>
      <c r="C1244" s="55"/>
      <c r="D1244" s="55"/>
      <c r="E1244" s="47"/>
      <c r="F1244" s="34"/>
      <c r="G1244" s="47"/>
      <c r="H1244" s="51"/>
      <c r="I1244" s="48"/>
      <c r="J1244" s="48"/>
      <c r="K1244" s="47"/>
      <c r="L1244" s="34"/>
      <c r="M1244" s="47"/>
      <c r="N1244" s="57"/>
      <c r="O1244" s="57"/>
      <c r="P1244" s="57"/>
      <c r="Q1244" s="51"/>
    </row>
    <row r="1245" spans="2:18" x14ac:dyDescent="0.2">
      <c r="B1245" s="48"/>
      <c r="C1245" s="55"/>
      <c r="D1245" s="55"/>
      <c r="E1245" s="47"/>
      <c r="F1245" s="34"/>
      <c r="G1245" s="47"/>
      <c r="H1245" s="51"/>
      <c r="I1245" s="48"/>
      <c r="J1245" s="48"/>
      <c r="K1245" s="47"/>
      <c r="L1245" s="34"/>
      <c r="M1245" s="47"/>
      <c r="N1245" s="57"/>
      <c r="O1245" s="57"/>
      <c r="P1245" s="57"/>
      <c r="Q1245" s="51"/>
    </row>
    <row r="1246" spans="2:18" x14ac:dyDescent="0.2">
      <c r="B1246" s="48"/>
      <c r="C1246" s="55"/>
      <c r="D1246" s="55"/>
      <c r="E1246" s="47"/>
      <c r="F1246" s="34"/>
      <c r="G1246" s="47"/>
      <c r="H1246" s="47"/>
      <c r="I1246" s="48"/>
      <c r="J1246" s="48"/>
      <c r="K1246" s="47"/>
      <c r="L1246" s="34"/>
      <c r="M1246" s="47"/>
      <c r="N1246" s="57"/>
      <c r="O1246" s="57"/>
      <c r="P1246" s="57"/>
      <c r="Q1246" s="51"/>
    </row>
    <row r="1247" spans="2:18" x14ac:dyDescent="0.2">
      <c r="B1247" s="48"/>
      <c r="C1247" s="55"/>
      <c r="D1247" s="55"/>
      <c r="E1247" s="47"/>
      <c r="F1247" s="34"/>
      <c r="G1247" s="47"/>
      <c r="H1247" s="47"/>
      <c r="I1247" s="48"/>
      <c r="J1247" s="48"/>
      <c r="K1247" s="47"/>
      <c r="L1247" s="34"/>
      <c r="M1247" s="47"/>
      <c r="N1247" s="53"/>
      <c r="O1247" s="57"/>
      <c r="P1247" s="57"/>
      <c r="Q1247" s="51"/>
    </row>
    <row r="1248" spans="2:18" x14ac:dyDescent="0.2">
      <c r="B1248" s="48"/>
      <c r="C1248" s="55"/>
      <c r="D1248" s="55"/>
      <c r="E1248" s="47"/>
      <c r="F1248" s="34"/>
      <c r="G1248" s="47"/>
      <c r="H1248" s="47"/>
      <c r="I1248" s="48"/>
      <c r="J1248" s="48"/>
      <c r="K1248" s="47"/>
      <c r="L1248" s="34"/>
      <c r="M1248" s="47"/>
      <c r="N1248" s="50"/>
      <c r="O1248" s="50"/>
      <c r="P1248" s="50"/>
      <c r="Q1248" s="51"/>
      <c r="R1248" s="21"/>
    </row>
    <row r="1249" spans="2:18" x14ac:dyDescent="0.2">
      <c r="B1249" s="48"/>
      <c r="C1249" s="55"/>
      <c r="D1249" s="55"/>
      <c r="E1249" s="47"/>
      <c r="F1249" s="34">
        <f>SUM(F1225:F1248)</f>
        <v>45</v>
      </c>
      <c r="G1249" s="47">
        <f>SUM(G1225:G1248)</f>
        <v>69.0565</v>
      </c>
      <c r="H1249" s="47"/>
      <c r="I1249" s="47"/>
      <c r="J1249" s="48"/>
      <c r="K1249" s="47"/>
      <c r="L1249" s="34">
        <f>SUM(L1228:L1248)</f>
        <v>45</v>
      </c>
      <c r="M1249" s="47">
        <f>SUM(M1228:M1248)</f>
        <v>-18.417869999999994</v>
      </c>
      <c r="N1249" s="50"/>
      <c r="O1249" s="50"/>
      <c r="P1249" s="50"/>
      <c r="Q1249" s="51"/>
      <c r="R1249" s="21"/>
    </row>
    <row r="1250" spans="2:18" ht="15" x14ac:dyDescent="0.2">
      <c r="B1250" s="48"/>
      <c r="C1250" s="55"/>
      <c r="D1250" s="55"/>
      <c r="E1250" s="47"/>
      <c r="F1250" s="34"/>
      <c r="G1250" s="47"/>
      <c r="H1250" s="47"/>
      <c r="I1250" s="47"/>
      <c r="J1250" s="58"/>
      <c r="K1250" s="47"/>
      <c r="L1250" s="34"/>
      <c r="M1250" s="47"/>
      <c r="N1250" s="50"/>
      <c r="O1250" s="50"/>
      <c r="P1250" s="50"/>
      <c r="Q1250" s="51"/>
      <c r="R1250" s="21"/>
    </row>
    <row r="1251" spans="2:18" x14ac:dyDescent="0.2">
      <c r="B1251" s="48"/>
      <c r="C1251" s="55"/>
      <c r="D1251" s="55"/>
      <c r="E1251" s="47"/>
      <c r="F1251" s="34"/>
      <c r="G1251" s="47"/>
      <c r="H1251" s="34" t="s">
        <v>10</v>
      </c>
      <c r="I1251" s="34"/>
      <c r="J1251" s="34">
        <f>G1249</f>
        <v>69.0565</v>
      </c>
      <c r="K1251" s="47" t="s">
        <v>11</v>
      </c>
      <c r="L1251" s="34">
        <f>M1249</f>
        <v>-18.417869999999994</v>
      </c>
      <c r="M1251" s="47">
        <f>J1251-L1251</f>
        <v>87.474369999999993</v>
      </c>
      <c r="N1251" s="50"/>
      <c r="O1251" s="50"/>
      <c r="P1251" s="50"/>
      <c r="Q1251" s="51"/>
      <c r="R1251" s="21"/>
    </row>
    <row r="1252" spans="2:18" x14ac:dyDescent="0.2">
      <c r="B1252" s="52"/>
      <c r="C1252" s="59"/>
      <c r="D1252" s="59"/>
      <c r="E1252" s="51"/>
      <c r="F1252" s="51"/>
      <c r="G1252" s="51"/>
      <c r="H1252" s="51"/>
      <c r="I1252" s="51"/>
      <c r="J1252" s="60"/>
      <c r="K1252" s="51"/>
      <c r="L1252" s="51"/>
      <c r="M1252" s="51"/>
      <c r="N1252" s="51"/>
      <c r="O1252" s="51"/>
      <c r="P1252" s="51"/>
      <c r="Q1252" s="51"/>
    </row>
    <row r="1253" spans="2:18" ht="15" x14ac:dyDescent="0.2">
      <c r="B1253" s="58"/>
      <c r="C1253" s="61"/>
      <c r="D1253" s="61"/>
      <c r="E1253" s="58"/>
      <c r="F1253" s="54" t="s">
        <v>7</v>
      </c>
      <c r="G1253" s="54"/>
      <c r="H1253" s="160">
        <v>6.2</v>
      </c>
      <c r="I1253" s="160"/>
      <c r="J1253" s="58"/>
      <c r="K1253" s="58"/>
      <c r="L1253" s="58"/>
      <c r="M1253" s="58"/>
      <c r="N1253" s="57"/>
      <c r="O1253" s="57"/>
      <c r="P1253" s="57"/>
      <c r="Q1253" s="51"/>
    </row>
    <row r="1254" spans="2:18" x14ac:dyDescent="0.2">
      <c r="B1254" s="161" t="s">
        <v>8</v>
      </c>
      <c r="C1254" s="161"/>
      <c r="D1254" s="161"/>
      <c r="E1254" s="161"/>
      <c r="F1254" s="161"/>
      <c r="G1254" s="161"/>
      <c r="H1254" s="51" t="s">
        <v>5</v>
      </c>
      <c r="I1254" s="161" t="s">
        <v>9</v>
      </c>
      <c r="J1254" s="161"/>
      <c r="K1254" s="161"/>
      <c r="L1254" s="161"/>
      <c r="M1254" s="161"/>
      <c r="N1254" s="62"/>
      <c r="O1254" s="62"/>
      <c r="P1254" s="50">
        <f>I1269-I1267</f>
        <v>18</v>
      </c>
      <c r="Q1254" s="51"/>
    </row>
    <row r="1255" spans="2:18" x14ac:dyDescent="0.2">
      <c r="B1255" s="34">
        <v>0</v>
      </c>
      <c r="C1255" s="47">
        <v>2.5310000000000001</v>
      </c>
      <c r="D1255" s="47"/>
      <c r="E1255" s="34"/>
      <c r="F1255" s="34"/>
      <c r="G1255" s="34"/>
      <c r="H1255" s="34"/>
      <c r="I1255" s="48"/>
      <c r="J1255" s="49"/>
      <c r="K1255" s="47"/>
      <c r="L1255" s="34"/>
      <c r="M1255" s="47"/>
      <c r="N1255" s="50"/>
      <c r="O1255" s="50"/>
      <c r="P1255" s="50"/>
      <c r="Q1255" s="51"/>
      <c r="R1255" s="21"/>
    </row>
    <row r="1256" spans="2:18" x14ac:dyDescent="0.2">
      <c r="B1256" s="34">
        <v>5</v>
      </c>
      <c r="C1256" s="47">
        <v>2.577</v>
      </c>
      <c r="D1256" s="47"/>
      <c r="E1256" s="47">
        <f>(C1255+C1256)/2</f>
        <v>2.5540000000000003</v>
      </c>
      <c r="F1256" s="34">
        <f t="shared" ref="F1256:F1272" si="339">B1256-B1255</f>
        <v>5</v>
      </c>
      <c r="G1256" s="47">
        <f>E1256*F1256</f>
        <v>12.770000000000001</v>
      </c>
      <c r="H1256" s="34"/>
      <c r="I1256" s="33"/>
      <c r="J1256" s="33"/>
      <c r="K1256" s="47"/>
      <c r="L1256" s="34"/>
      <c r="M1256" s="47"/>
      <c r="N1256" s="50"/>
      <c r="O1256" s="50"/>
      <c r="P1256" s="50"/>
      <c r="Q1256" s="52"/>
      <c r="R1256" s="21"/>
    </row>
    <row r="1257" spans="2:18" x14ac:dyDescent="0.2">
      <c r="B1257" s="34">
        <v>6</v>
      </c>
      <c r="C1257" s="47">
        <v>3.0609999999999999</v>
      </c>
      <c r="D1257" s="47"/>
      <c r="E1257" s="47">
        <f t="shared" ref="E1257:E1269" si="340">(C1256+C1257)/2</f>
        <v>2.819</v>
      </c>
      <c r="F1257" s="34">
        <f t="shared" si="339"/>
        <v>1</v>
      </c>
      <c r="G1257" s="47">
        <f t="shared" ref="G1257:G1269" si="341">E1257*F1257</f>
        <v>2.819</v>
      </c>
      <c r="H1257" s="34"/>
      <c r="I1257" s="33"/>
      <c r="J1257" s="33"/>
      <c r="K1257" s="47"/>
      <c r="L1257" s="34"/>
      <c r="M1257" s="47"/>
      <c r="N1257" s="50"/>
      <c r="O1257" s="50"/>
      <c r="P1257" s="50"/>
      <c r="Q1257" s="52"/>
      <c r="R1257" s="21"/>
    </row>
    <row r="1258" spans="2:18" x14ac:dyDescent="0.2">
      <c r="B1258" s="34">
        <v>10</v>
      </c>
      <c r="C1258" s="47">
        <v>3.0720000000000001</v>
      </c>
      <c r="D1258" s="47"/>
      <c r="E1258" s="47">
        <f t="shared" si="340"/>
        <v>3.0665</v>
      </c>
      <c r="F1258" s="34">
        <f t="shared" si="339"/>
        <v>4</v>
      </c>
      <c r="G1258" s="47">
        <f t="shared" si="341"/>
        <v>12.266</v>
      </c>
      <c r="H1258" s="34"/>
      <c r="I1258" s="33"/>
      <c r="J1258" s="33"/>
      <c r="K1258" s="47"/>
      <c r="L1258" s="34"/>
      <c r="M1258" s="47"/>
      <c r="N1258" s="50"/>
      <c r="O1258" s="50"/>
      <c r="P1258" s="50"/>
      <c r="Q1258" s="52"/>
      <c r="R1258" s="21"/>
    </row>
    <row r="1259" spans="2:18" x14ac:dyDescent="0.2">
      <c r="B1259" s="34">
        <v>12</v>
      </c>
      <c r="C1259" s="47">
        <v>2.08</v>
      </c>
      <c r="D1259" s="47"/>
      <c r="E1259" s="47">
        <f t="shared" si="340"/>
        <v>2.5760000000000001</v>
      </c>
      <c r="F1259" s="34">
        <f t="shared" si="339"/>
        <v>2</v>
      </c>
      <c r="G1259" s="47">
        <f t="shared" si="341"/>
        <v>5.1520000000000001</v>
      </c>
      <c r="H1259" s="34"/>
      <c r="I1259" s="33"/>
      <c r="J1259" s="33"/>
      <c r="K1259" s="47"/>
      <c r="L1259" s="34"/>
      <c r="M1259" s="47"/>
      <c r="N1259" s="50"/>
      <c r="O1259" s="50"/>
      <c r="P1259" s="50"/>
      <c r="Q1259" s="52"/>
      <c r="R1259" s="21"/>
    </row>
    <row r="1260" spans="2:18" x14ac:dyDescent="0.2">
      <c r="B1260" s="34">
        <v>14</v>
      </c>
      <c r="C1260" s="47">
        <v>1.073</v>
      </c>
      <c r="D1260" s="47"/>
      <c r="E1260" s="47">
        <f t="shared" si="340"/>
        <v>1.5765</v>
      </c>
      <c r="F1260" s="34">
        <f t="shared" si="339"/>
        <v>2</v>
      </c>
      <c r="G1260" s="47">
        <f t="shared" si="341"/>
        <v>3.153</v>
      </c>
      <c r="H1260" s="34"/>
      <c r="I1260" s="33"/>
      <c r="J1260" s="33"/>
      <c r="K1260" s="47"/>
      <c r="L1260" s="34"/>
      <c r="M1260" s="47"/>
      <c r="N1260" s="50"/>
      <c r="O1260" s="50"/>
      <c r="P1260" s="50"/>
      <c r="Q1260" s="52"/>
      <c r="R1260" s="21"/>
    </row>
    <row r="1261" spans="2:18" x14ac:dyDescent="0.2">
      <c r="B1261" s="34">
        <v>16</v>
      </c>
      <c r="C1261" s="47">
        <v>7.6999999999999999E-2</v>
      </c>
      <c r="D1261" s="47"/>
      <c r="E1261" s="47">
        <f t="shared" si="340"/>
        <v>0.57499999999999996</v>
      </c>
      <c r="F1261" s="34">
        <f t="shared" si="339"/>
        <v>2</v>
      </c>
      <c r="G1261" s="47">
        <f t="shared" si="341"/>
        <v>1.1499999999999999</v>
      </c>
      <c r="H1261" s="51"/>
      <c r="I1261" s="33"/>
      <c r="J1261" s="33"/>
      <c r="K1261" s="47"/>
      <c r="L1261" s="34"/>
      <c r="M1261" s="47"/>
      <c r="N1261" s="50"/>
      <c r="O1261" s="50"/>
      <c r="P1261" s="50"/>
      <c r="Q1261" s="52"/>
      <c r="R1261" s="21"/>
    </row>
    <row r="1262" spans="2:18" x14ac:dyDescent="0.2">
      <c r="B1262" s="34">
        <v>19</v>
      </c>
      <c r="C1262" s="47">
        <v>-0.41799999999999998</v>
      </c>
      <c r="D1262" s="47"/>
      <c r="E1262" s="47">
        <f t="shared" si="340"/>
        <v>-0.17049999999999998</v>
      </c>
      <c r="F1262" s="34">
        <f t="shared" si="339"/>
        <v>3</v>
      </c>
      <c r="G1262" s="47">
        <f t="shared" si="341"/>
        <v>-0.51149999999999995</v>
      </c>
      <c r="H1262" s="51"/>
      <c r="I1262" s="33"/>
      <c r="J1262" s="33"/>
      <c r="K1262" s="47"/>
      <c r="L1262" s="34"/>
      <c r="M1262" s="47"/>
      <c r="N1262" s="50"/>
      <c r="O1262" s="50"/>
      <c r="P1262" s="50"/>
      <c r="Q1262" s="52"/>
      <c r="R1262" s="21"/>
    </row>
    <row r="1263" spans="2:18" x14ac:dyDescent="0.2">
      <c r="B1263" s="34">
        <v>22</v>
      </c>
      <c r="C1263" s="47">
        <v>-0.46899999999999997</v>
      </c>
      <c r="D1263" s="47"/>
      <c r="E1263" s="47">
        <f t="shared" si="340"/>
        <v>-0.44350000000000001</v>
      </c>
      <c r="F1263" s="34">
        <f t="shared" si="339"/>
        <v>3</v>
      </c>
      <c r="G1263" s="47">
        <f t="shared" si="341"/>
        <v>-1.3305</v>
      </c>
      <c r="H1263" s="51"/>
      <c r="I1263" s="33">
        <v>0</v>
      </c>
      <c r="J1263" s="33">
        <v>2.5310000000000001</v>
      </c>
      <c r="K1263" s="47"/>
      <c r="L1263" s="34"/>
      <c r="M1263" s="47"/>
      <c r="N1263" s="53"/>
      <c r="O1263" s="53"/>
      <c r="P1263" s="53"/>
      <c r="Q1263" s="52"/>
      <c r="R1263" s="21"/>
    </row>
    <row r="1264" spans="2:18" x14ac:dyDescent="0.2">
      <c r="B1264" s="34">
        <v>26</v>
      </c>
      <c r="C1264" s="47">
        <v>-0.50900000000000001</v>
      </c>
      <c r="D1264" s="47"/>
      <c r="E1264" s="47">
        <f t="shared" si="340"/>
        <v>-0.48899999999999999</v>
      </c>
      <c r="F1264" s="34">
        <f t="shared" si="339"/>
        <v>4</v>
      </c>
      <c r="G1264" s="47">
        <f t="shared" si="341"/>
        <v>-1.956</v>
      </c>
      <c r="H1264" s="34"/>
      <c r="I1264" s="33">
        <v>5</v>
      </c>
      <c r="J1264" s="33">
        <v>2.577</v>
      </c>
      <c r="K1264" s="47">
        <f t="shared" ref="K1264:K1271" si="342">AVERAGE(J1263,J1264)</f>
        <v>2.5540000000000003</v>
      </c>
      <c r="L1264" s="34">
        <f t="shared" ref="L1264:L1271" si="343">I1264-I1263</f>
        <v>5</v>
      </c>
      <c r="M1264" s="47">
        <f t="shared" ref="M1264:M1271" si="344">L1264*K1264</f>
        <v>12.770000000000001</v>
      </c>
      <c r="N1264" s="50"/>
      <c r="O1264" s="50"/>
      <c r="P1264" s="50"/>
      <c r="Q1264" s="52"/>
      <c r="R1264" s="21"/>
    </row>
    <row r="1265" spans="2:18" x14ac:dyDescent="0.2">
      <c r="B1265" s="34">
        <v>29</v>
      </c>
      <c r="C1265" s="47">
        <v>-0.495</v>
      </c>
      <c r="D1265" s="47"/>
      <c r="E1265" s="47">
        <f t="shared" si="340"/>
        <v>-0.502</v>
      </c>
      <c r="F1265" s="34">
        <f t="shared" si="339"/>
        <v>3</v>
      </c>
      <c r="G1265" s="47">
        <f t="shared" si="341"/>
        <v>-1.506</v>
      </c>
      <c r="H1265" s="34"/>
      <c r="I1265" s="33">
        <v>16</v>
      </c>
      <c r="J1265" s="33">
        <v>7.6999999999999999E-2</v>
      </c>
      <c r="K1265" s="47">
        <f t="shared" si="342"/>
        <v>1.327</v>
      </c>
      <c r="L1265" s="34">
        <f t="shared" si="343"/>
        <v>11</v>
      </c>
      <c r="M1265" s="47">
        <f t="shared" si="344"/>
        <v>14.597</v>
      </c>
      <c r="N1265" s="53"/>
      <c r="O1265" s="53"/>
      <c r="P1265" s="53"/>
      <c r="Q1265" s="52"/>
      <c r="R1265" s="21"/>
    </row>
    <row r="1266" spans="2:18" x14ac:dyDescent="0.2">
      <c r="B1266" s="34">
        <v>32</v>
      </c>
      <c r="C1266" s="47">
        <v>-0.42299999999999999</v>
      </c>
      <c r="D1266" s="47"/>
      <c r="E1266" s="47">
        <f t="shared" si="340"/>
        <v>-0.45899999999999996</v>
      </c>
      <c r="F1266" s="34">
        <f t="shared" si="339"/>
        <v>3</v>
      </c>
      <c r="G1266" s="47">
        <f t="shared" si="341"/>
        <v>-1.3769999999999998</v>
      </c>
      <c r="H1266" s="34"/>
      <c r="I1266" s="34">
        <f>I1267-(J1266-J1267)*2</f>
        <v>6.1000000000000014</v>
      </c>
      <c r="J1266" s="34">
        <v>3.07</v>
      </c>
      <c r="K1266" s="47">
        <f t="shared" si="342"/>
        <v>1.5734999999999999</v>
      </c>
      <c r="L1266" s="34">
        <f t="shared" si="343"/>
        <v>-9.8999999999999986</v>
      </c>
      <c r="M1266" s="47">
        <f t="shared" si="344"/>
        <v>-15.577649999999997</v>
      </c>
      <c r="N1266" s="53"/>
      <c r="O1266" s="53"/>
      <c r="P1266" s="53"/>
      <c r="Q1266" s="52"/>
      <c r="R1266" s="21"/>
    </row>
    <row r="1267" spans="2:18" x14ac:dyDescent="0.2">
      <c r="B1267" s="34">
        <v>35</v>
      </c>
      <c r="C1267" s="47">
        <v>-0.128</v>
      </c>
      <c r="D1267" s="47"/>
      <c r="E1267" s="47">
        <f t="shared" si="340"/>
        <v>-0.27549999999999997</v>
      </c>
      <c r="F1267" s="34">
        <f t="shared" si="339"/>
        <v>3</v>
      </c>
      <c r="G1267" s="47">
        <f t="shared" si="341"/>
        <v>-0.8264999999999999</v>
      </c>
      <c r="H1267" s="34"/>
      <c r="I1267" s="33">
        <f>I1268-9</f>
        <v>17</v>
      </c>
      <c r="J1267" s="33">
        <f>J1268</f>
        <v>-2.38</v>
      </c>
      <c r="K1267" s="47">
        <f t="shared" si="342"/>
        <v>0.34499999999999997</v>
      </c>
      <c r="L1267" s="34">
        <f t="shared" si="343"/>
        <v>10.899999999999999</v>
      </c>
      <c r="M1267" s="47">
        <f t="shared" si="344"/>
        <v>3.7604999999999991</v>
      </c>
      <c r="N1267" s="50"/>
      <c r="O1267" s="50"/>
      <c r="P1267" s="50"/>
      <c r="Q1267" s="51"/>
      <c r="R1267" s="21"/>
    </row>
    <row r="1268" spans="2:18" x14ac:dyDescent="0.2">
      <c r="B1268" s="34">
        <v>38</v>
      </c>
      <c r="C1268" s="47">
        <v>0.67300000000000004</v>
      </c>
      <c r="D1268" s="47"/>
      <c r="E1268" s="47">
        <f t="shared" si="340"/>
        <v>0.27250000000000002</v>
      </c>
      <c r="F1268" s="34">
        <f t="shared" si="339"/>
        <v>3</v>
      </c>
      <c r="G1268" s="47">
        <f t="shared" si="341"/>
        <v>0.81750000000000012</v>
      </c>
      <c r="H1268" s="54"/>
      <c r="I1268" s="33">
        <v>26</v>
      </c>
      <c r="J1268" s="33">
        <v>-2.38</v>
      </c>
      <c r="K1268" s="47">
        <f t="shared" si="342"/>
        <v>-2.38</v>
      </c>
      <c r="L1268" s="34">
        <f t="shared" si="343"/>
        <v>9</v>
      </c>
      <c r="M1268" s="47">
        <f t="shared" si="344"/>
        <v>-21.419999999999998</v>
      </c>
      <c r="N1268" s="50"/>
      <c r="O1268" s="50"/>
      <c r="P1268" s="50"/>
      <c r="Q1268" s="51"/>
      <c r="R1268" s="21"/>
    </row>
    <row r="1269" spans="2:18" x14ac:dyDescent="0.2">
      <c r="B1269" s="34">
        <v>40</v>
      </c>
      <c r="C1269" s="47">
        <v>1.542</v>
      </c>
      <c r="D1269" s="47"/>
      <c r="E1269" s="47">
        <f t="shared" si="340"/>
        <v>1.1074999999999999</v>
      </c>
      <c r="F1269" s="34">
        <f t="shared" si="339"/>
        <v>2</v>
      </c>
      <c r="G1269" s="47">
        <f t="shared" si="341"/>
        <v>2.2149999999999999</v>
      </c>
      <c r="H1269" s="54"/>
      <c r="I1269" s="34">
        <f>I1268+9</f>
        <v>35</v>
      </c>
      <c r="J1269" s="34">
        <f>J1268</f>
        <v>-2.38</v>
      </c>
      <c r="K1269" s="47">
        <f t="shared" si="342"/>
        <v>-2.38</v>
      </c>
      <c r="L1269" s="34">
        <f t="shared" si="343"/>
        <v>9</v>
      </c>
      <c r="M1269" s="47">
        <f t="shared" si="344"/>
        <v>-21.419999999999998</v>
      </c>
      <c r="N1269" s="50"/>
      <c r="O1269" s="50"/>
      <c r="P1269" s="50"/>
      <c r="Q1269" s="51"/>
      <c r="R1269" s="21"/>
    </row>
    <row r="1270" spans="2:18" x14ac:dyDescent="0.2">
      <c r="B1270" s="48">
        <v>42</v>
      </c>
      <c r="C1270" s="55">
        <v>2.681</v>
      </c>
      <c r="D1270" s="55"/>
      <c r="E1270" s="47">
        <f t="shared" ref="E1270:E1272" si="345">(C1269+C1270)/2</f>
        <v>2.1114999999999999</v>
      </c>
      <c r="F1270" s="34">
        <f t="shared" si="339"/>
        <v>2</v>
      </c>
      <c r="G1270" s="47">
        <f t="shared" ref="G1270:G1272" si="346">E1270*F1270</f>
        <v>4.2229999999999999</v>
      </c>
      <c r="H1270" s="54"/>
      <c r="I1270" s="34">
        <f>I1269+(J1270-J1269)*2</f>
        <v>45.36</v>
      </c>
      <c r="J1270" s="34">
        <v>2.8</v>
      </c>
      <c r="K1270" s="47">
        <f t="shared" si="342"/>
        <v>0.20999999999999996</v>
      </c>
      <c r="L1270" s="34">
        <f t="shared" si="343"/>
        <v>10.36</v>
      </c>
      <c r="M1270" s="47">
        <f t="shared" si="344"/>
        <v>2.1755999999999993</v>
      </c>
      <c r="N1270" s="50"/>
      <c r="O1270" s="50"/>
      <c r="P1270" s="50"/>
      <c r="Q1270" s="51"/>
      <c r="R1270" s="21"/>
    </row>
    <row r="1271" spans="2:18" x14ac:dyDescent="0.2">
      <c r="B1271" s="48">
        <v>45</v>
      </c>
      <c r="C1271" s="55">
        <v>2.78</v>
      </c>
      <c r="D1271" s="55"/>
      <c r="E1271" s="47">
        <f t="shared" si="345"/>
        <v>2.7305000000000001</v>
      </c>
      <c r="F1271" s="34">
        <f t="shared" si="339"/>
        <v>3</v>
      </c>
      <c r="G1271" s="47">
        <f t="shared" si="346"/>
        <v>8.1915000000000013</v>
      </c>
      <c r="H1271" s="54"/>
      <c r="I1271" s="34">
        <v>50</v>
      </c>
      <c r="J1271" s="56">
        <v>2.8809999999999998</v>
      </c>
      <c r="K1271" s="47">
        <f t="shared" si="342"/>
        <v>2.8404999999999996</v>
      </c>
      <c r="L1271" s="34">
        <f t="shared" si="343"/>
        <v>4.6400000000000006</v>
      </c>
      <c r="M1271" s="47">
        <f t="shared" si="344"/>
        <v>13.179919999999999</v>
      </c>
      <c r="N1271" s="51"/>
      <c r="O1271" s="53"/>
      <c r="P1271" s="53"/>
      <c r="Q1271" s="51"/>
    </row>
    <row r="1272" spans="2:18" x14ac:dyDescent="0.2">
      <c r="B1272" s="48">
        <v>50</v>
      </c>
      <c r="C1272" s="55">
        <v>2.8809999999999998</v>
      </c>
      <c r="D1272" s="55"/>
      <c r="E1272" s="47">
        <f t="shared" si="345"/>
        <v>2.8304999999999998</v>
      </c>
      <c r="F1272" s="34">
        <f t="shared" si="339"/>
        <v>5</v>
      </c>
      <c r="G1272" s="47">
        <f t="shared" si="346"/>
        <v>14.1525</v>
      </c>
      <c r="H1272" s="54"/>
      <c r="I1272" s="48"/>
      <c r="J1272" s="48"/>
      <c r="K1272" s="47"/>
      <c r="L1272" s="34"/>
      <c r="M1272" s="47"/>
      <c r="N1272" s="51"/>
      <c r="O1272" s="57"/>
      <c r="P1272" s="57"/>
      <c r="Q1272" s="51"/>
    </row>
    <row r="1273" spans="2:18" x14ac:dyDescent="0.2">
      <c r="B1273" s="48"/>
      <c r="C1273" s="55"/>
      <c r="D1273" s="55"/>
      <c r="E1273" s="47"/>
      <c r="F1273" s="34"/>
      <c r="G1273" s="47"/>
      <c r="H1273" s="51"/>
      <c r="I1273" s="48"/>
      <c r="J1273" s="48"/>
      <c r="K1273" s="47"/>
      <c r="L1273" s="34"/>
      <c r="M1273" s="47"/>
      <c r="N1273" s="51"/>
      <c r="O1273" s="57"/>
      <c r="P1273" s="57"/>
      <c r="Q1273" s="51"/>
    </row>
    <row r="1274" spans="2:18" x14ac:dyDescent="0.2">
      <c r="B1274" s="48"/>
      <c r="C1274" s="55"/>
      <c r="D1274" s="55"/>
      <c r="E1274" s="47"/>
      <c r="F1274" s="34"/>
      <c r="G1274" s="47"/>
      <c r="H1274" s="51"/>
      <c r="I1274" s="48"/>
      <c r="J1274" s="48"/>
      <c r="K1274" s="47"/>
      <c r="L1274" s="34"/>
      <c r="M1274" s="47"/>
      <c r="N1274" s="57"/>
      <c r="O1274" s="57"/>
      <c r="P1274" s="57"/>
      <c r="Q1274" s="51"/>
    </row>
    <row r="1275" spans="2:18" x14ac:dyDescent="0.2">
      <c r="B1275" s="48"/>
      <c r="C1275" s="55"/>
      <c r="D1275" s="55"/>
      <c r="E1275" s="47"/>
      <c r="F1275" s="34"/>
      <c r="G1275" s="47"/>
      <c r="H1275" s="51"/>
      <c r="I1275" s="48"/>
      <c r="J1275" s="48"/>
      <c r="K1275" s="47"/>
      <c r="L1275" s="34"/>
      <c r="M1275" s="47"/>
      <c r="N1275" s="57"/>
      <c r="O1275" s="57"/>
      <c r="P1275" s="57"/>
      <c r="Q1275" s="51"/>
    </row>
    <row r="1276" spans="2:18" x14ac:dyDescent="0.2">
      <c r="B1276" s="48"/>
      <c r="C1276" s="55"/>
      <c r="D1276" s="55"/>
      <c r="E1276" s="47"/>
      <c r="F1276" s="34"/>
      <c r="G1276" s="47"/>
      <c r="H1276" s="51"/>
      <c r="I1276" s="48"/>
      <c r="J1276" s="48"/>
      <c r="K1276" s="47"/>
      <c r="L1276" s="34"/>
      <c r="M1276" s="47"/>
      <c r="N1276" s="57"/>
      <c r="O1276" s="57"/>
      <c r="P1276" s="57"/>
      <c r="Q1276" s="51"/>
    </row>
    <row r="1277" spans="2:18" x14ac:dyDescent="0.2">
      <c r="B1277" s="48"/>
      <c r="C1277" s="55"/>
      <c r="D1277" s="55"/>
      <c r="E1277" s="47"/>
      <c r="F1277" s="34"/>
      <c r="G1277" s="47"/>
      <c r="H1277" s="47"/>
      <c r="I1277" s="48"/>
      <c r="J1277" s="48"/>
      <c r="K1277" s="47"/>
      <c r="L1277" s="34"/>
      <c r="M1277" s="47"/>
      <c r="N1277" s="57"/>
      <c r="O1277" s="57"/>
      <c r="P1277" s="57"/>
      <c r="Q1277" s="51"/>
    </row>
    <row r="1278" spans="2:18" x14ac:dyDescent="0.2">
      <c r="B1278" s="48"/>
      <c r="C1278" s="55"/>
      <c r="D1278" s="55"/>
      <c r="E1278" s="47"/>
      <c r="F1278" s="34"/>
      <c r="G1278" s="47"/>
      <c r="H1278" s="47"/>
      <c r="I1278" s="48"/>
      <c r="J1278" s="48"/>
      <c r="K1278" s="47"/>
      <c r="L1278" s="34"/>
      <c r="M1278" s="47"/>
      <c r="N1278" s="53"/>
      <c r="O1278" s="57"/>
      <c r="P1278" s="57"/>
      <c r="Q1278" s="51"/>
    </row>
    <row r="1279" spans="2:18" x14ac:dyDescent="0.2">
      <c r="B1279" s="48"/>
      <c r="C1279" s="55"/>
      <c r="D1279" s="55"/>
      <c r="E1279" s="47"/>
      <c r="F1279" s="34"/>
      <c r="G1279" s="47"/>
      <c r="H1279" s="47"/>
      <c r="I1279" s="48"/>
      <c r="J1279" s="48"/>
      <c r="K1279" s="47"/>
      <c r="L1279" s="34"/>
      <c r="M1279" s="47"/>
      <c r="N1279" s="50"/>
      <c r="O1279" s="50"/>
      <c r="P1279" s="50"/>
      <c r="Q1279" s="51"/>
      <c r="R1279" s="21"/>
    </row>
    <row r="1280" spans="2:18" x14ac:dyDescent="0.2">
      <c r="B1280" s="48"/>
      <c r="C1280" s="55"/>
      <c r="D1280" s="55"/>
      <c r="E1280" s="47"/>
      <c r="F1280" s="34">
        <f>SUM(F1256:F1279)</f>
        <v>50</v>
      </c>
      <c r="G1280" s="47">
        <f>SUM(G1256:G1279)</f>
        <v>59.402000000000001</v>
      </c>
      <c r="H1280" s="47"/>
      <c r="I1280" s="47"/>
      <c r="J1280" s="48"/>
      <c r="K1280" s="47"/>
      <c r="L1280" s="34">
        <f>SUM(L1259:L1279)</f>
        <v>50</v>
      </c>
      <c r="M1280" s="47">
        <f>SUM(M1259:M1279)</f>
        <v>-11.934629999999995</v>
      </c>
      <c r="N1280" s="50"/>
      <c r="O1280" s="50"/>
      <c r="P1280" s="50"/>
      <c r="Q1280" s="51"/>
      <c r="R1280" s="21"/>
    </row>
    <row r="1281" spans="2:18" ht="15" x14ac:dyDescent="0.2">
      <c r="B1281" s="48"/>
      <c r="C1281" s="55"/>
      <c r="D1281" s="55"/>
      <c r="E1281" s="47"/>
      <c r="F1281" s="34"/>
      <c r="G1281" s="47"/>
      <c r="H1281" s="47"/>
      <c r="I1281" s="47"/>
      <c r="J1281" s="58"/>
      <c r="K1281" s="47"/>
      <c r="L1281" s="34"/>
      <c r="M1281" s="47"/>
      <c r="N1281" s="50"/>
      <c r="O1281" s="50"/>
      <c r="P1281" s="50"/>
      <c r="Q1281" s="51"/>
      <c r="R1281" s="21"/>
    </row>
    <row r="1282" spans="2:18" x14ac:dyDescent="0.2">
      <c r="B1282" s="48"/>
      <c r="C1282" s="55"/>
      <c r="D1282" s="55"/>
      <c r="E1282" s="47"/>
      <c r="F1282" s="34"/>
      <c r="G1282" s="47"/>
      <c r="H1282" s="34" t="s">
        <v>10</v>
      </c>
      <c r="I1282" s="34"/>
      <c r="J1282" s="34">
        <f>G1280</f>
        <v>59.402000000000001</v>
      </c>
      <c r="K1282" s="47" t="s">
        <v>11</v>
      </c>
      <c r="L1282" s="34">
        <f>M1280</f>
        <v>-11.934629999999995</v>
      </c>
      <c r="M1282" s="47">
        <f>J1282-L1282</f>
        <v>71.33663</v>
      </c>
      <c r="N1282" s="50"/>
      <c r="O1282" s="50"/>
      <c r="P1282" s="50"/>
      <c r="Q1282" s="51"/>
      <c r="R1282" s="21"/>
    </row>
    <row r="1283" spans="2:18" x14ac:dyDescent="0.2">
      <c r="B1283" s="52"/>
      <c r="C1283" s="59"/>
      <c r="D1283" s="59"/>
      <c r="E1283" s="51"/>
      <c r="F1283" s="51"/>
      <c r="G1283" s="51"/>
      <c r="H1283" s="51"/>
      <c r="I1283" s="51"/>
      <c r="J1283" s="60"/>
      <c r="K1283" s="51"/>
      <c r="L1283" s="51"/>
      <c r="M1283" s="51"/>
      <c r="N1283" s="51"/>
      <c r="O1283" s="51"/>
      <c r="P1283" s="51"/>
      <c r="Q1283" s="51"/>
    </row>
    <row r="1284" spans="2:18" ht="15" x14ac:dyDescent="0.2">
      <c r="B1284" s="58"/>
      <c r="C1284" s="61"/>
      <c r="D1284" s="61"/>
      <c r="E1284" s="58"/>
      <c r="F1284" s="54" t="s">
        <v>7</v>
      </c>
      <c r="G1284" s="54"/>
      <c r="H1284" s="160">
        <v>6.4</v>
      </c>
      <c r="I1284" s="160"/>
      <c r="J1284" s="58"/>
      <c r="K1284" s="58"/>
      <c r="L1284" s="58"/>
      <c r="M1284" s="58"/>
      <c r="N1284" s="57"/>
      <c r="O1284" s="57"/>
      <c r="P1284" s="57"/>
      <c r="Q1284" s="51"/>
    </row>
    <row r="1285" spans="2:18" x14ac:dyDescent="0.2">
      <c r="B1285" s="161" t="s">
        <v>8</v>
      </c>
      <c r="C1285" s="161"/>
      <c r="D1285" s="161"/>
      <c r="E1285" s="161"/>
      <c r="F1285" s="161"/>
      <c r="G1285" s="161"/>
      <c r="H1285" s="51" t="s">
        <v>5</v>
      </c>
      <c r="I1285" s="161" t="s">
        <v>9</v>
      </c>
      <c r="J1285" s="161"/>
      <c r="K1285" s="161"/>
      <c r="L1285" s="161"/>
      <c r="M1285" s="161"/>
      <c r="N1285" s="62"/>
      <c r="O1285" s="62"/>
      <c r="P1285" s="50">
        <f>I1300-I1298</f>
        <v>18</v>
      </c>
      <c r="Q1285" s="51"/>
    </row>
    <row r="1286" spans="2:18" x14ac:dyDescent="0.2">
      <c r="B1286" s="34">
        <v>0</v>
      </c>
      <c r="C1286" s="47">
        <v>2.6379999999999999</v>
      </c>
      <c r="D1286" s="47"/>
      <c r="E1286" s="34"/>
      <c r="F1286" s="34"/>
      <c r="G1286" s="34"/>
      <c r="H1286" s="34"/>
      <c r="I1286" s="48"/>
      <c r="J1286" s="49"/>
      <c r="K1286" s="47"/>
      <c r="L1286" s="34"/>
      <c r="M1286" s="47"/>
      <c r="N1286" s="50"/>
      <c r="O1286" s="50"/>
      <c r="P1286" s="50"/>
      <c r="Q1286" s="51"/>
      <c r="R1286" s="21"/>
    </row>
    <row r="1287" spans="2:18" x14ac:dyDescent="0.2">
      <c r="B1287" s="34">
        <v>5</v>
      </c>
      <c r="C1287" s="47">
        <v>2.6469999999999998</v>
      </c>
      <c r="D1287" s="47"/>
      <c r="E1287" s="47">
        <f>(C1286+C1287)/2</f>
        <v>2.6425000000000001</v>
      </c>
      <c r="F1287" s="34">
        <f t="shared" ref="F1287:F1302" si="347">B1287-B1286</f>
        <v>5</v>
      </c>
      <c r="G1287" s="47">
        <f>E1287*F1287</f>
        <v>13.2125</v>
      </c>
      <c r="H1287" s="34"/>
      <c r="I1287" s="33"/>
      <c r="J1287" s="33"/>
      <c r="K1287" s="47"/>
      <c r="L1287" s="34"/>
      <c r="M1287" s="47"/>
      <c r="N1287" s="50"/>
      <c r="O1287" s="50"/>
      <c r="P1287" s="50"/>
      <c r="Q1287" s="52"/>
      <c r="R1287" s="21"/>
    </row>
    <row r="1288" spans="2:18" x14ac:dyDescent="0.2">
      <c r="B1288" s="34">
        <v>7</v>
      </c>
      <c r="C1288" s="47">
        <v>3.157</v>
      </c>
      <c r="D1288" s="47"/>
      <c r="E1288" s="47">
        <f t="shared" ref="E1288:E1302" si="348">(C1287+C1288)/2</f>
        <v>2.9020000000000001</v>
      </c>
      <c r="F1288" s="34">
        <f t="shared" si="347"/>
        <v>2</v>
      </c>
      <c r="G1288" s="47">
        <f t="shared" ref="G1288:G1302" si="349">E1288*F1288</f>
        <v>5.8040000000000003</v>
      </c>
      <c r="H1288" s="34"/>
      <c r="I1288" s="33"/>
      <c r="J1288" s="33"/>
      <c r="K1288" s="47"/>
      <c r="L1288" s="34"/>
      <c r="M1288" s="47"/>
      <c r="N1288" s="50"/>
      <c r="O1288" s="50"/>
      <c r="P1288" s="50"/>
      <c r="Q1288" s="52"/>
      <c r="R1288" s="21"/>
    </row>
    <row r="1289" spans="2:18" x14ac:dyDescent="0.2">
      <c r="B1289" s="34">
        <v>10</v>
      </c>
      <c r="C1289" s="47">
        <v>3.1779999999999999</v>
      </c>
      <c r="D1289" s="47"/>
      <c r="E1289" s="47">
        <f t="shared" si="348"/>
        <v>3.1675</v>
      </c>
      <c r="F1289" s="34">
        <f t="shared" si="347"/>
        <v>3</v>
      </c>
      <c r="G1289" s="47">
        <f t="shared" si="349"/>
        <v>9.5024999999999995</v>
      </c>
      <c r="H1289" s="34"/>
      <c r="I1289" s="33"/>
      <c r="J1289" s="33"/>
      <c r="K1289" s="47"/>
      <c r="L1289" s="34"/>
      <c r="M1289" s="47"/>
      <c r="N1289" s="50"/>
      <c r="O1289" s="50"/>
      <c r="P1289" s="50"/>
      <c r="Q1289" s="52"/>
      <c r="R1289" s="21"/>
    </row>
    <row r="1290" spans="2:18" x14ac:dyDescent="0.2">
      <c r="B1290" s="34">
        <v>12</v>
      </c>
      <c r="C1290" s="47">
        <v>2.2959999999999998</v>
      </c>
      <c r="D1290" s="47"/>
      <c r="E1290" s="47">
        <f t="shared" si="348"/>
        <v>2.7370000000000001</v>
      </c>
      <c r="F1290" s="34">
        <f t="shared" si="347"/>
        <v>2</v>
      </c>
      <c r="G1290" s="47">
        <f t="shared" si="349"/>
        <v>5.4740000000000002</v>
      </c>
      <c r="H1290" s="34"/>
      <c r="I1290" s="33"/>
      <c r="J1290" s="33"/>
      <c r="K1290" s="47"/>
      <c r="L1290" s="34"/>
      <c r="M1290" s="47"/>
      <c r="N1290" s="50"/>
      <c r="O1290" s="50"/>
      <c r="P1290" s="50"/>
      <c r="Q1290" s="52"/>
      <c r="R1290" s="21"/>
    </row>
    <row r="1291" spans="2:18" x14ac:dyDescent="0.2">
      <c r="B1291" s="34">
        <v>14</v>
      </c>
      <c r="C1291" s="47">
        <v>1.335</v>
      </c>
      <c r="D1291" s="47"/>
      <c r="E1291" s="47">
        <f t="shared" si="348"/>
        <v>1.8154999999999999</v>
      </c>
      <c r="F1291" s="34">
        <f t="shared" si="347"/>
        <v>2</v>
      </c>
      <c r="G1291" s="47">
        <f t="shared" si="349"/>
        <v>3.6309999999999998</v>
      </c>
      <c r="H1291" s="34"/>
      <c r="I1291" s="33"/>
      <c r="J1291" s="33"/>
      <c r="K1291" s="47"/>
      <c r="L1291" s="34"/>
      <c r="M1291" s="47"/>
      <c r="N1291" s="50"/>
      <c r="O1291" s="50"/>
      <c r="P1291" s="50"/>
      <c r="Q1291" s="52"/>
      <c r="R1291" s="21"/>
    </row>
    <row r="1292" spans="2:18" x14ac:dyDescent="0.2">
      <c r="B1292" s="34">
        <v>16</v>
      </c>
      <c r="C1292" s="47">
        <v>0.626</v>
      </c>
      <c r="D1292" s="47"/>
      <c r="E1292" s="47">
        <f t="shared" si="348"/>
        <v>0.98049999999999993</v>
      </c>
      <c r="F1292" s="34">
        <f t="shared" si="347"/>
        <v>2</v>
      </c>
      <c r="G1292" s="47">
        <f t="shared" si="349"/>
        <v>1.9609999999999999</v>
      </c>
      <c r="H1292" s="51"/>
      <c r="I1292" s="33"/>
      <c r="J1292" s="33"/>
      <c r="K1292" s="47"/>
      <c r="L1292" s="34"/>
      <c r="M1292" s="47"/>
      <c r="N1292" s="50"/>
      <c r="O1292" s="50"/>
      <c r="P1292" s="50"/>
      <c r="Q1292" s="52"/>
      <c r="R1292" s="21"/>
    </row>
    <row r="1293" spans="2:18" x14ac:dyDescent="0.2">
      <c r="B1293" s="34">
        <v>18</v>
      </c>
      <c r="C1293" s="47">
        <v>-0.215</v>
      </c>
      <c r="D1293" s="47"/>
      <c r="E1293" s="47">
        <f t="shared" si="348"/>
        <v>0.20550000000000002</v>
      </c>
      <c r="F1293" s="34">
        <f t="shared" si="347"/>
        <v>2</v>
      </c>
      <c r="G1293" s="47">
        <f t="shared" si="349"/>
        <v>0.41100000000000003</v>
      </c>
      <c r="H1293" s="51"/>
      <c r="I1293" s="33"/>
      <c r="J1293" s="33"/>
      <c r="K1293" s="47"/>
      <c r="L1293" s="34"/>
      <c r="M1293" s="47"/>
      <c r="N1293" s="50"/>
      <c r="O1293" s="50"/>
      <c r="P1293" s="50"/>
      <c r="Q1293" s="52"/>
      <c r="R1293" s="21"/>
    </row>
    <row r="1294" spans="2:18" x14ac:dyDescent="0.2">
      <c r="B1294" s="34">
        <v>20</v>
      </c>
      <c r="C1294" s="47">
        <v>-0.376</v>
      </c>
      <c r="D1294" s="47"/>
      <c r="E1294" s="47">
        <f t="shared" si="348"/>
        <v>-0.29549999999999998</v>
      </c>
      <c r="F1294" s="34">
        <f t="shared" si="347"/>
        <v>2</v>
      </c>
      <c r="G1294" s="47">
        <f t="shared" si="349"/>
        <v>-0.59099999999999997</v>
      </c>
      <c r="H1294" s="51"/>
      <c r="I1294" s="33"/>
      <c r="J1294" s="33"/>
      <c r="K1294" s="47"/>
      <c r="L1294" s="34"/>
      <c r="M1294" s="47"/>
      <c r="N1294" s="53"/>
      <c r="O1294" s="53"/>
      <c r="P1294" s="53"/>
      <c r="Q1294" s="52"/>
      <c r="R1294" s="21"/>
    </row>
    <row r="1295" spans="2:18" x14ac:dyDescent="0.2">
      <c r="B1295" s="34">
        <v>23</v>
      </c>
      <c r="C1295" s="47">
        <v>-0.47399999999999998</v>
      </c>
      <c r="D1295" s="47"/>
      <c r="E1295" s="47">
        <f t="shared" si="348"/>
        <v>-0.42499999999999999</v>
      </c>
      <c r="F1295" s="34">
        <f t="shared" si="347"/>
        <v>3</v>
      </c>
      <c r="G1295" s="47">
        <f t="shared" si="349"/>
        <v>-1.2749999999999999</v>
      </c>
      <c r="H1295" s="34"/>
      <c r="I1295" s="33"/>
      <c r="J1295" s="33"/>
      <c r="K1295" s="47"/>
      <c r="L1295" s="34"/>
      <c r="M1295" s="47"/>
      <c r="N1295" s="50"/>
      <c r="O1295" s="50"/>
      <c r="P1295" s="50"/>
      <c r="Q1295" s="52"/>
      <c r="R1295" s="21"/>
    </row>
    <row r="1296" spans="2:18" x14ac:dyDescent="0.2">
      <c r="B1296" s="34">
        <v>26</v>
      </c>
      <c r="C1296" s="47">
        <v>-0.41499999999999998</v>
      </c>
      <c r="D1296" s="47"/>
      <c r="E1296" s="47">
        <f t="shared" si="348"/>
        <v>-0.44450000000000001</v>
      </c>
      <c r="F1296" s="34">
        <f t="shared" si="347"/>
        <v>3</v>
      </c>
      <c r="G1296" s="47">
        <f t="shared" si="349"/>
        <v>-1.3334999999999999</v>
      </c>
      <c r="H1296" s="34"/>
      <c r="I1296" s="33">
        <v>0</v>
      </c>
      <c r="J1296" s="33">
        <v>2.6379999999999999</v>
      </c>
      <c r="K1296" s="47"/>
      <c r="L1296" s="34"/>
      <c r="M1296" s="47"/>
      <c r="N1296" s="53"/>
      <c r="O1296" s="53"/>
      <c r="P1296" s="53"/>
      <c r="Q1296" s="52"/>
      <c r="R1296" s="21"/>
    </row>
    <row r="1297" spans="2:18" x14ac:dyDescent="0.2">
      <c r="B1297" s="34">
        <v>28</v>
      </c>
      <c r="C1297" s="47">
        <v>-0.21299999999999999</v>
      </c>
      <c r="D1297" s="47"/>
      <c r="E1297" s="47">
        <f t="shared" si="348"/>
        <v>-0.314</v>
      </c>
      <c r="F1297" s="34">
        <f t="shared" si="347"/>
        <v>2</v>
      </c>
      <c r="G1297" s="47">
        <f t="shared" si="349"/>
        <v>-0.628</v>
      </c>
      <c r="H1297" s="34"/>
      <c r="I1297" s="34">
        <f>I1298-(J1297-J1298)*2</f>
        <v>1.9800000000000004</v>
      </c>
      <c r="J1297" s="34">
        <v>2.65</v>
      </c>
      <c r="K1297" s="47">
        <f t="shared" ref="K1297:K1302" si="350">AVERAGE(J1296,J1297)</f>
        <v>2.6440000000000001</v>
      </c>
      <c r="L1297" s="34">
        <f t="shared" ref="L1297:L1302" si="351">I1297-I1296</f>
        <v>1.9800000000000004</v>
      </c>
      <c r="M1297" s="47">
        <f t="shared" ref="M1297:M1302" si="352">L1297*K1297</f>
        <v>5.2351200000000011</v>
      </c>
      <c r="N1297" s="53"/>
      <c r="O1297" s="53"/>
      <c r="P1297" s="53"/>
      <c r="Q1297" s="52"/>
      <c r="R1297" s="21"/>
    </row>
    <row r="1298" spans="2:18" x14ac:dyDescent="0.2">
      <c r="B1298" s="34">
        <v>30</v>
      </c>
      <c r="C1298" s="47">
        <v>0.38300000000000001</v>
      </c>
      <c r="D1298" s="47"/>
      <c r="E1298" s="47">
        <f t="shared" si="348"/>
        <v>8.5000000000000006E-2</v>
      </c>
      <c r="F1298" s="34">
        <f t="shared" si="347"/>
        <v>2</v>
      </c>
      <c r="G1298" s="47">
        <f t="shared" si="349"/>
        <v>0.17</v>
      </c>
      <c r="H1298" s="34"/>
      <c r="I1298" s="33">
        <f>I1299-9</f>
        <v>12</v>
      </c>
      <c r="J1298" s="33">
        <f>J1299</f>
        <v>-2.36</v>
      </c>
      <c r="K1298" s="47">
        <f t="shared" si="350"/>
        <v>0.14500000000000002</v>
      </c>
      <c r="L1298" s="34">
        <f t="shared" si="351"/>
        <v>10.02</v>
      </c>
      <c r="M1298" s="47">
        <f t="shared" si="352"/>
        <v>1.4529000000000001</v>
      </c>
      <c r="N1298" s="50"/>
      <c r="O1298" s="50"/>
      <c r="P1298" s="50"/>
      <c r="Q1298" s="51"/>
      <c r="R1298" s="21"/>
    </row>
    <row r="1299" spans="2:18" x14ac:dyDescent="0.2">
      <c r="B1299" s="34">
        <v>32</v>
      </c>
      <c r="C1299" s="47">
        <v>1.3859999999999999</v>
      </c>
      <c r="D1299" s="47"/>
      <c r="E1299" s="47">
        <f t="shared" si="348"/>
        <v>0.88449999999999995</v>
      </c>
      <c r="F1299" s="34">
        <f t="shared" si="347"/>
        <v>2</v>
      </c>
      <c r="G1299" s="47">
        <f t="shared" si="349"/>
        <v>1.7689999999999999</v>
      </c>
      <c r="H1299" s="54"/>
      <c r="I1299" s="33">
        <v>21</v>
      </c>
      <c r="J1299" s="33">
        <v>-2.36</v>
      </c>
      <c r="K1299" s="47">
        <f t="shared" si="350"/>
        <v>-2.36</v>
      </c>
      <c r="L1299" s="34">
        <f t="shared" si="351"/>
        <v>9</v>
      </c>
      <c r="M1299" s="47">
        <f t="shared" si="352"/>
        <v>-21.24</v>
      </c>
      <c r="N1299" s="50"/>
      <c r="O1299" s="50"/>
      <c r="P1299" s="50"/>
      <c r="Q1299" s="51"/>
      <c r="R1299" s="21"/>
    </row>
    <row r="1300" spans="2:18" x14ac:dyDescent="0.2">
      <c r="B1300" s="34">
        <v>34</v>
      </c>
      <c r="C1300" s="47">
        <v>2.335</v>
      </c>
      <c r="D1300" s="47"/>
      <c r="E1300" s="47">
        <f t="shared" si="348"/>
        <v>1.8605</v>
      </c>
      <c r="F1300" s="34">
        <f t="shared" si="347"/>
        <v>2</v>
      </c>
      <c r="G1300" s="47">
        <f t="shared" si="349"/>
        <v>3.7210000000000001</v>
      </c>
      <c r="H1300" s="54"/>
      <c r="I1300" s="34">
        <f>I1299+9</f>
        <v>30</v>
      </c>
      <c r="J1300" s="34">
        <f>J1299</f>
        <v>-2.36</v>
      </c>
      <c r="K1300" s="47">
        <f t="shared" si="350"/>
        <v>-2.36</v>
      </c>
      <c r="L1300" s="34">
        <f t="shared" si="351"/>
        <v>9</v>
      </c>
      <c r="M1300" s="47">
        <f t="shared" si="352"/>
        <v>-21.24</v>
      </c>
      <c r="N1300" s="50"/>
      <c r="O1300" s="50"/>
      <c r="P1300" s="50"/>
      <c r="Q1300" s="51"/>
      <c r="R1300" s="21"/>
    </row>
    <row r="1301" spans="2:18" x14ac:dyDescent="0.2">
      <c r="B1301" s="48">
        <v>36</v>
      </c>
      <c r="C1301" s="55">
        <v>3.077</v>
      </c>
      <c r="D1301" s="55"/>
      <c r="E1301" s="47">
        <f t="shared" si="348"/>
        <v>2.706</v>
      </c>
      <c r="F1301" s="34">
        <f t="shared" si="347"/>
        <v>2</v>
      </c>
      <c r="G1301" s="47">
        <f t="shared" si="349"/>
        <v>5.4119999999999999</v>
      </c>
      <c r="H1301" s="54"/>
      <c r="I1301" s="34">
        <f>I1300+(J1301-J1300)*2</f>
        <v>40.82</v>
      </c>
      <c r="J1301" s="34">
        <v>3.05</v>
      </c>
      <c r="K1301" s="47">
        <f t="shared" si="350"/>
        <v>0.34499999999999997</v>
      </c>
      <c r="L1301" s="34">
        <f t="shared" si="351"/>
        <v>10.82</v>
      </c>
      <c r="M1301" s="47">
        <f t="shared" si="352"/>
        <v>3.7328999999999999</v>
      </c>
      <c r="N1301" s="50"/>
      <c r="O1301" s="50"/>
      <c r="P1301" s="50"/>
      <c r="Q1301" s="51"/>
      <c r="R1301" s="21"/>
    </row>
    <row r="1302" spans="2:18" x14ac:dyDescent="0.2">
      <c r="B1302" s="48">
        <v>47</v>
      </c>
      <c r="C1302" s="55">
        <v>3.0659999999999998</v>
      </c>
      <c r="D1302" s="55"/>
      <c r="E1302" s="47">
        <f t="shared" si="348"/>
        <v>3.0714999999999999</v>
      </c>
      <c r="F1302" s="34">
        <f t="shared" si="347"/>
        <v>11</v>
      </c>
      <c r="G1302" s="47">
        <f t="shared" si="349"/>
        <v>33.786499999999997</v>
      </c>
      <c r="H1302" s="54"/>
      <c r="I1302" s="34">
        <v>47</v>
      </c>
      <c r="J1302" s="56">
        <v>3.0659999999999998</v>
      </c>
      <c r="K1302" s="47">
        <f t="shared" si="350"/>
        <v>3.0579999999999998</v>
      </c>
      <c r="L1302" s="34">
        <f t="shared" si="351"/>
        <v>6.18</v>
      </c>
      <c r="M1302" s="47">
        <f t="shared" si="352"/>
        <v>18.898439999999997</v>
      </c>
      <c r="N1302" s="51"/>
      <c r="O1302" s="53"/>
      <c r="P1302" s="53"/>
      <c r="Q1302" s="51"/>
    </row>
    <row r="1303" spans="2:18" x14ac:dyDescent="0.2">
      <c r="B1303" s="48"/>
      <c r="C1303" s="55"/>
      <c r="D1303" s="55"/>
      <c r="E1303" s="47"/>
      <c r="F1303" s="34"/>
      <c r="G1303" s="47"/>
      <c r="H1303" s="54"/>
      <c r="I1303" s="48"/>
      <c r="J1303" s="48"/>
      <c r="K1303" s="47"/>
      <c r="L1303" s="34"/>
      <c r="M1303" s="47"/>
      <c r="N1303" s="51"/>
      <c r="O1303" s="57"/>
      <c r="P1303" s="57"/>
      <c r="Q1303" s="51"/>
    </row>
    <row r="1304" spans="2:18" x14ac:dyDescent="0.2">
      <c r="B1304" s="48"/>
      <c r="C1304" s="55"/>
      <c r="D1304" s="55"/>
      <c r="E1304" s="47"/>
      <c r="F1304" s="34"/>
      <c r="G1304" s="47"/>
      <c r="H1304" s="47"/>
      <c r="I1304" s="48"/>
      <c r="J1304" s="48"/>
      <c r="K1304" s="47"/>
      <c r="L1304" s="34"/>
      <c r="M1304" s="47"/>
      <c r="N1304" s="50"/>
      <c r="O1304" s="50"/>
      <c r="P1304" s="50"/>
      <c r="Q1304" s="51"/>
      <c r="R1304" s="21"/>
    </row>
    <row r="1305" spans="2:18" x14ac:dyDescent="0.2">
      <c r="B1305" s="48"/>
      <c r="C1305" s="55"/>
      <c r="D1305" s="55"/>
      <c r="E1305" s="47"/>
      <c r="F1305" s="34">
        <f>SUM(F1287:F1304)</f>
        <v>47</v>
      </c>
      <c r="G1305" s="47">
        <f>SUM(G1287:G1304)</f>
        <v>81.026999999999987</v>
      </c>
      <c r="H1305" s="47"/>
      <c r="I1305" s="47"/>
      <c r="J1305" s="48"/>
      <c r="K1305" s="47"/>
      <c r="L1305" s="34">
        <f>SUM(L1290:L1304)</f>
        <v>47</v>
      </c>
      <c r="M1305" s="47">
        <f>SUM(M1290:M1304)</f>
        <v>-13.160639999999997</v>
      </c>
      <c r="N1305" s="50"/>
      <c r="O1305" s="50"/>
      <c r="P1305" s="50"/>
      <c r="Q1305" s="51"/>
      <c r="R1305" s="21"/>
    </row>
    <row r="1306" spans="2:18" ht="15" x14ac:dyDescent="0.2">
      <c r="B1306" s="48"/>
      <c r="C1306" s="55"/>
      <c r="D1306" s="55"/>
      <c r="E1306" s="47"/>
      <c r="F1306" s="34"/>
      <c r="G1306" s="47"/>
      <c r="H1306" s="47"/>
      <c r="I1306" s="47"/>
      <c r="J1306" s="58"/>
      <c r="K1306" s="47"/>
      <c r="L1306" s="34"/>
      <c r="M1306" s="47"/>
      <c r="N1306" s="50"/>
      <c r="O1306" s="50"/>
      <c r="P1306" s="50"/>
      <c r="Q1306" s="51"/>
      <c r="R1306" s="21"/>
    </row>
    <row r="1307" spans="2:18" x14ac:dyDescent="0.2">
      <c r="B1307" s="48"/>
      <c r="C1307" s="55"/>
      <c r="D1307" s="55"/>
      <c r="E1307" s="47"/>
      <c r="F1307" s="34"/>
      <c r="G1307" s="47"/>
      <c r="H1307" s="34" t="s">
        <v>10</v>
      </c>
      <c r="I1307" s="34"/>
      <c r="J1307" s="34">
        <f>G1305</f>
        <v>81.026999999999987</v>
      </c>
      <c r="K1307" s="47" t="s">
        <v>11</v>
      </c>
      <c r="L1307" s="34">
        <f>M1305</f>
        <v>-13.160639999999997</v>
      </c>
      <c r="M1307" s="47">
        <f>J1307-L1307</f>
        <v>94.187639999999988</v>
      </c>
      <c r="N1307" s="50"/>
      <c r="O1307" s="50"/>
      <c r="P1307" s="50"/>
      <c r="Q1307" s="51"/>
      <c r="R1307" s="21"/>
    </row>
    <row r="1308" spans="2:18" x14ac:dyDescent="0.2">
      <c r="B1308" s="52"/>
      <c r="C1308" s="59"/>
      <c r="D1308" s="59"/>
      <c r="E1308" s="51"/>
      <c r="F1308" s="51"/>
      <c r="G1308" s="51"/>
      <c r="H1308" s="51"/>
      <c r="I1308" s="51"/>
      <c r="J1308" s="60"/>
      <c r="K1308" s="51"/>
      <c r="L1308" s="51"/>
      <c r="M1308" s="51"/>
      <c r="N1308" s="51"/>
      <c r="O1308" s="51"/>
      <c r="P1308" s="51"/>
      <c r="Q1308" s="51"/>
    </row>
    <row r="1309" spans="2:18" x14ac:dyDescent="0.2">
      <c r="B1309" s="52"/>
      <c r="C1309" s="59"/>
      <c r="D1309" s="59"/>
      <c r="E1309" s="51"/>
      <c r="F1309" s="51"/>
      <c r="G1309" s="51"/>
      <c r="H1309" s="51"/>
      <c r="I1309" s="51"/>
      <c r="J1309" s="60"/>
      <c r="K1309" s="51"/>
      <c r="L1309" s="51"/>
      <c r="M1309" s="51"/>
      <c r="N1309" s="51"/>
      <c r="O1309" s="51"/>
      <c r="P1309" s="51"/>
      <c r="Q1309" s="51"/>
    </row>
    <row r="1310" spans="2:18" ht="15" x14ac:dyDescent="0.2">
      <c r="B1310" s="58"/>
      <c r="C1310" s="61"/>
      <c r="D1310" s="61"/>
      <c r="E1310" s="58"/>
      <c r="F1310" s="54" t="s">
        <v>7</v>
      </c>
      <c r="G1310" s="54"/>
      <c r="H1310" s="160">
        <v>6.6</v>
      </c>
      <c r="I1310" s="160"/>
      <c r="J1310" s="58"/>
      <c r="K1310" s="58"/>
      <c r="L1310" s="58"/>
      <c r="M1310" s="58"/>
      <c r="N1310" s="57"/>
      <c r="O1310" s="57"/>
      <c r="P1310" s="57"/>
      <c r="Q1310" s="51"/>
    </row>
    <row r="1311" spans="2:18" x14ac:dyDescent="0.2">
      <c r="B1311" s="161" t="s">
        <v>8</v>
      </c>
      <c r="C1311" s="161"/>
      <c r="D1311" s="161"/>
      <c r="E1311" s="161"/>
      <c r="F1311" s="161"/>
      <c r="G1311" s="161"/>
      <c r="H1311" s="51" t="s">
        <v>5</v>
      </c>
      <c r="I1311" s="161" t="s">
        <v>9</v>
      </c>
      <c r="J1311" s="161"/>
      <c r="K1311" s="161"/>
      <c r="L1311" s="161"/>
      <c r="M1311" s="161"/>
      <c r="N1311" s="62"/>
      <c r="O1311" s="62"/>
      <c r="P1311" s="50">
        <f>I1326-I1324</f>
        <v>18</v>
      </c>
      <c r="Q1311" s="51"/>
    </row>
    <row r="1312" spans="2:18" x14ac:dyDescent="0.2">
      <c r="B1312" s="34">
        <v>0</v>
      </c>
      <c r="C1312" s="47">
        <v>0.34300000000000003</v>
      </c>
      <c r="D1312" s="47"/>
      <c r="E1312" s="34"/>
      <c r="F1312" s="34"/>
      <c r="G1312" s="34"/>
      <c r="H1312" s="34"/>
      <c r="I1312" s="48"/>
      <c r="J1312" s="49"/>
      <c r="K1312" s="47"/>
      <c r="L1312" s="34"/>
      <c r="M1312" s="47"/>
      <c r="N1312" s="50"/>
      <c r="O1312" s="50"/>
      <c r="P1312" s="50"/>
      <c r="Q1312" s="51"/>
      <c r="R1312" s="21"/>
    </row>
    <row r="1313" spans="2:18" x14ac:dyDescent="0.2">
      <c r="B1313" s="34">
        <v>3</v>
      </c>
      <c r="C1313" s="47">
        <v>0.38100000000000001</v>
      </c>
      <c r="D1313" s="47"/>
      <c r="E1313" s="47">
        <f>(C1312+C1313)/2</f>
        <v>0.36199999999999999</v>
      </c>
      <c r="F1313" s="34">
        <f t="shared" ref="F1313:F1336" si="353">B1313-B1312</f>
        <v>3</v>
      </c>
      <c r="G1313" s="47">
        <f>E1313*F1313</f>
        <v>1.0859999999999999</v>
      </c>
      <c r="H1313" s="34"/>
      <c r="I1313" s="33"/>
      <c r="J1313" s="33"/>
      <c r="K1313" s="47"/>
      <c r="L1313" s="34"/>
      <c r="M1313" s="47"/>
      <c r="N1313" s="50"/>
      <c r="O1313" s="50"/>
      <c r="P1313" s="50"/>
      <c r="Q1313" s="52"/>
      <c r="R1313" s="21"/>
    </row>
    <row r="1314" spans="2:18" x14ac:dyDescent="0.2">
      <c r="B1314" s="34">
        <v>6</v>
      </c>
      <c r="C1314" s="47">
        <v>1.8819999999999999</v>
      </c>
      <c r="D1314" s="47"/>
      <c r="E1314" s="47">
        <f t="shared" ref="E1314:E1328" si="354">(C1313+C1314)/2</f>
        <v>1.1315</v>
      </c>
      <c r="F1314" s="34">
        <f t="shared" si="353"/>
        <v>3</v>
      </c>
      <c r="G1314" s="47">
        <f t="shared" ref="G1314:G1328" si="355">E1314*F1314</f>
        <v>3.3944999999999999</v>
      </c>
      <c r="H1314" s="34"/>
      <c r="I1314" s="33"/>
      <c r="J1314" s="33"/>
      <c r="K1314" s="47"/>
      <c r="L1314" s="34"/>
      <c r="M1314" s="47"/>
      <c r="N1314" s="50"/>
      <c r="O1314" s="50"/>
      <c r="P1314" s="50"/>
      <c r="Q1314" s="52"/>
      <c r="R1314" s="21"/>
    </row>
    <row r="1315" spans="2:18" x14ac:dyDescent="0.2">
      <c r="B1315" s="34">
        <v>8</v>
      </c>
      <c r="C1315" s="47">
        <v>3.0209999999999999</v>
      </c>
      <c r="D1315" s="47"/>
      <c r="E1315" s="47">
        <f t="shared" si="354"/>
        <v>2.4514999999999998</v>
      </c>
      <c r="F1315" s="34">
        <f t="shared" si="353"/>
        <v>2</v>
      </c>
      <c r="G1315" s="47">
        <f t="shared" si="355"/>
        <v>4.9029999999999996</v>
      </c>
      <c r="H1315" s="34"/>
      <c r="I1315" s="33"/>
      <c r="J1315" s="33"/>
      <c r="K1315" s="47"/>
      <c r="L1315" s="34"/>
      <c r="M1315" s="47"/>
      <c r="N1315" s="50"/>
      <c r="O1315" s="50"/>
      <c r="P1315" s="50"/>
      <c r="Q1315" s="52"/>
      <c r="R1315" s="21"/>
    </row>
    <row r="1316" spans="2:18" x14ac:dyDescent="0.2">
      <c r="B1316" s="34">
        <v>12</v>
      </c>
      <c r="C1316" s="47">
        <v>3.032</v>
      </c>
      <c r="D1316" s="47"/>
      <c r="E1316" s="47">
        <f t="shared" si="354"/>
        <v>3.0265</v>
      </c>
      <c r="F1316" s="34">
        <f t="shared" si="353"/>
        <v>4</v>
      </c>
      <c r="G1316" s="47">
        <f t="shared" si="355"/>
        <v>12.106</v>
      </c>
      <c r="H1316" s="34"/>
      <c r="I1316" s="33">
        <v>0</v>
      </c>
      <c r="J1316" s="33">
        <v>0.34300000000000003</v>
      </c>
      <c r="K1316" s="47"/>
      <c r="L1316" s="34"/>
      <c r="M1316" s="47"/>
      <c r="N1316" s="50"/>
      <c r="O1316" s="50"/>
      <c r="P1316" s="50"/>
      <c r="Q1316" s="52"/>
      <c r="R1316" s="21"/>
    </row>
    <row r="1317" spans="2:18" x14ac:dyDescent="0.2">
      <c r="B1317" s="34">
        <v>14</v>
      </c>
      <c r="C1317" s="47">
        <v>1.8740000000000001</v>
      </c>
      <c r="D1317" s="47"/>
      <c r="E1317" s="47">
        <f t="shared" si="354"/>
        <v>2.4530000000000003</v>
      </c>
      <c r="F1317" s="34">
        <f t="shared" si="353"/>
        <v>2</v>
      </c>
      <c r="G1317" s="47">
        <f t="shared" si="355"/>
        <v>4.9060000000000006</v>
      </c>
      <c r="H1317" s="34"/>
      <c r="I1317" s="33">
        <v>3</v>
      </c>
      <c r="J1317" s="33">
        <v>0.38100000000000001</v>
      </c>
      <c r="K1317" s="47">
        <f t="shared" ref="K1317:K1319" si="356">AVERAGE(J1316,J1317)</f>
        <v>0.36199999999999999</v>
      </c>
      <c r="L1317" s="34">
        <f t="shared" ref="L1317:L1319" si="357">I1317-I1316</f>
        <v>3</v>
      </c>
      <c r="M1317" s="47">
        <f t="shared" ref="M1317:M1319" si="358">L1317*K1317</f>
        <v>1.0859999999999999</v>
      </c>
      <c r="N1317" s="50"/>
      <c r="O1317" s="50"/>
      <c r="P1317" s="50"/>
      <c r="Q1317" s="52"/>
      <c r="R1317" s="21"/>
    </row>
    <row r="1318" spans="2:18" x14ac:dyDescent="0.2">
      <c r="B1318" s="34">
        <v>16</v>
      </c>
      <c r="C1318" s="47">
        <v>1.296</v>
      </c>
      <c r="D1318" s="47"/>
      <c r="E1318" s="47">
        <f t="shared" si="354"/>
        <v>1.585</v>
      </c>
      <c r="F1318" s="34">
        <f t="shared" si="353"/>
        <v>2</v>
      </c>
      <c r="G1318" s="47">
        <f t="shared" si="355"/>
        <v>3.17</v>
      </c>
      <c r="H1318" s="51"/>
      <c r="I1318" s="33">
        <v>6</v>
      </c>
      <c r="J1318" s="33">
        <v>1.8819999999999999</v>
      </c>
      <c r="K1318" s="47">
        <f t="shared" si="356"/>
        <v>1.1315</v>
      </c>
      <c r="L1318" s="34">
        <f t="shared" si="357"/>
        <v>3</v>
      </c>
      <c r="M1318" s="47">
        <f t="shared" si="358"/>
        <v>3.3944999999999999</v>
      </c>
      <c r="N1318" s="50"/>
      <c r="O1318" s="50"/>
      <c r="P1318" s="50"/>
      <c r="Q1318" s="52"/>
      <c r="R1318" s="21"/>
    </row>
    <row r="1319" spans="2:18" x14ac:dyDescent="0.2">
      <c r="B1319" s="34">
        <v>19</v>
      </c>
      <c r="C1319" s="47">
        <v>0.33300000000000002</v>
      </c>
      <c r="D1319" s="47"/>
      <c r="E1319" s="47">
        <f t="shared" si="354"/>
        <v>0.8145</v>
      </c>
      <c r="F1319" s="34">
        <f t="shared" si="353"/>
        <v>3</v>
      </c>
      <c r="G1319" s="47">
        <f t="shared" si="355"/>
        <v>2.4435000000000002</v>
      </c>
      <c r="H1319" s="51"/>
      <c r="I1319" s="33">
        <v>8</v>
      </c>
      <c r="J1319" s="33">
        <v>3.0209999999999999</v>
      </c>
      <c r="K1319" s="47">
        <f t="shared" si="356"/>
        <v>2.4514999999999998</v>
      </c>
      <c r="L1319" s="34">
        <f t="shared" si="357"/>
        <v>2</v>
      </c>
      <c r="M1319" s="47">
        <f t="shared" si="358"/>
        <v>4.9029999999999996</v>
      </c>
      <c r="N1319" s="50"/>
      <c r="O1319" s="50"/>
      <c r="P1319" s="50"/>
      <c r="Q1319" s="52"/>
      <c r="R1319" s="21"/>
    </row>
    <row r="1320" spans="2:18" x14ac:dyDescent="0.2">
      <c r="B1320" s="34">
        <v>22</v>
      </c>
      <c r="C1320" s="47">
        <v>-0.378</v>
      </c>
      <c r="D1320" s="47"/>
      <c r="E1320" s="47">
        <f t="shared" si="354"/>
        <v>-2.2499999999999992E-2</v>
      </c>
      <c r="F1320" s="34">
        <f t="shared" si="353"/>
        <v>3</v>
      </c>
      <c r="G1320" s="47">
        <f t="shared" si="355"/>
        <v>-6.7499999999999977E-2</v>
      </c>
      <c r="H1320" s="51"/>
      <c r="I1320" s="33">
        <v>12</v>
      </c>
      <c r="J1320" s="33">
        <v>3.032</v>
      </c>
      <c r="K1320" s="47">
        <f t="shared" ref="K1320:K1329" si="359">AVERAGE(J1319,J1320)</f>
        <v>3.0265</v>
      </c>
      <c r="L1320" s="34">
        <f t="shared" ref="L1320:L1329" si="360">I1320-I1319</f>
        <v>4</v>
      </c>
      <c r="M1320" s="47">
        <f t="shared" ref="M1320:M1329" si="361">L1320*K1320</f>
        <v>12.106</v>
      </c>
      <c r="N1320" s="53"/>
      <c r="O1320" s="53"/>
      <c r="P1320" s="53"/>
      <c r="Q1320" s="52"/>
      <c r="R1320" s="21"/>
    </row>
    <row r="1321" spans="2:18" x14ac:dyDescent="0.2">
      <c r="B1321" s="34">
        <v>25</v>
      </c>
      <c r="C1321" s="47">
        <v>-0.56899999999999995</v>
      </c>
      <c r="D1321" s="47"/>
      <c r="E1321" s="47">
        <f t="shared" si="354"/>
        <v>-0.47349999999999998</v>
      </c>
      <c r="F1321" s="34">
        <f t="shared" si="353"/>
        <v>3</v>
      </c>
      <c r="G1321" s="47">
        <f t="shared" si="355"/>
        <v>-1.4204999999999999</v>
      </c>
      <c r="H1321" s="34"/>
      <c r="I1321" s="33">
        <v>14</v>
      </c>
      <c r="J1321" s="33">
        <v>1.8740000000000001</v>
      </c>
      <c r="K1321" s="47">
        <f t="shared" si="359"/>
        <v>2.4530000000000003</v>
      </c>
      <c r="L1321" s="34">
        <f t="shared" si="360"/>
        <v>2</v>
      </c>
      <c r="M1321" s="47">
        <f t="shared" si="361"/>
        <v>4.9060000000000006</v>
      </c>
      <c r="N1321" s="50"/>
      <c r="O1321" s="50"/>
      <c r="P1321" s="50"/>
      <c r="Q1321" s="52"/>
      <c r="R1321" s="21"/>
    </row>
    <row r="1322" spans="2:18" x14ac:dyDescent="0.2">
      <c r="B1322" s="34">
        <v>28</v>
      </c>
      <c r="C1322" s="47">
        <v>-0.67800000000000005</v>
      </c>
      <c r="D1322" s="47"/>
      <c r="E1322" s="47">
        <f t="shared" si="354"/>
        <v>-0.62349999999999994</v>
      </c>
      <c r="F1322" s="34">
        <f t="shared" si="353"/>
        <v>3</v>
      </c>
      <c r="G1322" s="47">
        <f t="shared" si="355"/>
        <v>-1.8704999999999998</v>
      </c>
      <c r="H1322" s="34"/>
      <c r="I1322" s="33">
        <v>16</v>
      </c>
      <c r="J1322" s="33">
        <v>1.296</v>
      </c>
      <c r="K1322" s="47">
        <f t="shared" si="359"/>
        <v>1.585</v>
      </c>
      <c r="L1322" s="34">
        <f t="shared" si="360"/>
        <v>2</v>
      </c>
      <c r="M1322" s="47">
        <f t="shared" si="361"/>
        <v>3.17</v>
      </c>
      <c r="N1322" s="53"/>
      <c r="O1322" s="53"/>
      <c r="P1322" s="53"/>
      <c r="Q1322" s="52"/>
      <c r="R1322" s="21"/>
    </row>
    <row r="1323" spans="2:18" x14ac:dyDescent="0.2">
      <c r="B1323" s="34">
        <v>31</v>
      </c>
      <c r="C1323" s="47">
        <v>-0.72699999999999998</v>
      </c>
      <c r="D1323" s="47"/>
      <c r="E1323" s="47">
        <f t="shared" si="354"/>
        <v>-0.70250000000000001</v>
      </c>
      <c r="F1323" s="34">
        <f t="shared" si="353"/>
        <v>3</v>
      </c>
      <c r="G1323" s="47">
        <f t="shared" si="355"/>
        <v>-2.1074999999999999</v>
      </c>
      <c r="H1323" s="34"/>
      <c r="I1323" s="34">
        <f>I1324-(J1323-J1324)*2</f>
        <v>18.920000000000002</v>
      </c>
      <c r="J1323" s="34">
        <v>0.2</v>
      </c>
      <c r="K1323" s="47">
        <f t="shared" si="359"/>
        <v>0.748</v>
      </c>
      <c r="L1323" s="34">
        <f t="shared" si="360"/>
        <v>2.9200000000000017</v>
      </c>
      <c r="M1323" s="47">
        <f t="shared" si="361"/>
        <v>2.1841600000000012</v>
      </c>
      <c r="N1323" s="53"/>
      <c r="O1323" s="53"/>
      <c r="P1323" s="53"/>
      <c r="Q1323" s="52"/>
      <c r="R1323" s="21"/>
    </row>
    <row r="1324" spans="2:18" x14ac:dyDescent="0.2">
      <c r="B1324" s="34">
        <v>33</v>
      </c>
      <c r="C1324" s="47">
        <v>-0.76800000000000002</v>
      </c>
      <c r="D1324" s="47"/>
      <c r="E1324" s="47">
        <f t="shared" si="354"/>
        <v>-0.74750000000000005</v>
      </c>
      <c r="F1324" s="34">
        <f t="shared" si="353"/>
        <v>2</v>
      </c>
      <c r="G1324" s="47">
        <f t="shared" si="355"/>
        <v>-1.4950000000000001</v>
      </c>
      <c r="H1324" s="34"/>
      <c r="I1324" s="33">
        <f>I1325-9</f>
        <v>24</v>
      </c>
      <c r="J1324" s="33">
        <f>J1325</f>
        <v>-2.34</v>
      </c>
      <c r="K1324" s="47">
        <f t="shared" si="359"/>
        <v>-1.0699999999999998</v>
      </c>
      <c r="L1324" s="34">
        <f t="shared" si="360"/>
        <v>5.0799999999999983</v>
      </c>
      <c r="M1324" s="47">
        <f t="shared" si="361"/>
        <v>-5.4355999999999973</v>
      </c>
      <c r="N1324" s="50"/>
      <c r="O1324" s="50"/>
      <c r="P1324" s="50"/>
      <c r="Q1324" s="51"/>
      <c r="R1324" s="21"/>
    </row>
    <row r="1325" spans="2:18" x14ac:dyDescent="0.2">
      <c r="B1325" s="34">
        <v>36</v>
      </c>
      <c r="C1325" s="47">
        <v>-0.63900000000000001</v>
      </c>
      <c r="D1325" s="47"/>
      <c r="E1325" s="47">
        <f t="shared" si="354"/>
        <v>-0.70350000000000001</v>
      </c>
      <c r="F1325" s="34">
        <f t="shared" si="353"/>
        <v>3</v>
      </c>
      <c r="G1325" s="47">
        <f t="shared" si="355"/>
        <v>-2.1105</v>
      </c>
      <c r="H1325" s="54"/>
      <c r="I1325" s="33">
        <v>33</v>
      </c>
      <c r="J1325" s="33">
        <v>-2.34</v>
      </c>
      <c r="K1325" s="47">
        <f t="shared" si="359"/>
        <v>-2.34</v>
      </c>
      <c r="L1325" s="34">
        <f t="shared" si="360"/>
        <v>9</v>
      </c>
      <c r="M1325" s="47">
        <f t="shared" si="361"/>
        <v>-21.06</v>
      </c>
      <c r="N1325" s="50"/>
      <c r="O1325" s="50"/>
      <c r="P1325" s="50"/>
      <c r="Q1325" s="51"/>
      <c r="R1325" s="21"/>
    </row>
    <row r="1326" spans="2:18" x14ac:dyDescent="0.2">
      <c r="B1326" s="34">
        <v>39</v>
      </c>
      <c r="C1326" s="47">
        <v>-0.621</v>
      </c>
      <c r="D1326" s="47"/>
      <c r="E1326" s="47">
        <f t="shared" si="354"/>
        <v>-0.63</v>
      </c>
      <c r="F1326" s="34">
        <f t="shared" si="353"/>
        <v>3</v>
      </c>
      <c r="G1326" s="47">
        <f t="shared" si="355"/>
        <v>-1.8900000000000001</v>
      </c>
      <c r="H1326" s="54"/>
      <c r="I1326" s="34">
        <f>I1325+9</f>
        <v>42</v>
      </c>
      <c r="J1326" s="34">
        <f>J1325</f>
        <v>-2.34</v>
      </c>
      <c r="K1326" s="47">
        <f t="shared" si="359"/>
        <v>-2.34</v>
      </c>
      <c r="L1326" s="34">
        <f t="shared" si="360"/>
        <v>9</v>
      </c>
      <c r="M1326" s="47">
        <f t="shared" si="361"/>
        <v>-21.06</v>
      </c>
      <c r="N1326" s="50"/>
      <c r="O1326" s="50"/>
      <c r="P1326" s="50"/>
      <c r="Q1326" s="51"/>
      <c r="R1326" s="21"/>
    </row>
    <row r="1327" spans="2:18" x14ac:dyDescent="0.2">
      <c r="B1327" s="48">
        <v>42</v>
      </c>
      <c r="C1327" s="55">
        <v>-0.56999999999999995</v>
      </c>
      <c r="D1327" s="55"/>
      <c r="E1327" s="47">
        <f t="shared" si="354"/>
        <v>-0.59549999999999992</v>
      </c>
      <c r="F1327" s="34">
        <f t="shared" si="353"/>
        <v>3</v>
      </c>
      <c r="G1327" s="47">
        <f t="shared" si="355"/>
        <v>-1.7864999999999998</v>
      </c>
      <c r="H1327" s="54"/>
      <c r="I1327" s="34">
        <f>I1326+(J1327-J1326)*2</f>
        <v>45.88</v>
      </c>
      <c r="J1327" s="34">
        <v>-0.4</v>
      </c>
      <c r="K1327" s="47">
        <f t="shared" si="359"/>
        <v>-1.3699999999999999</v>
      </c>
      <c r="L1327" s="34">
        <f t="shared" si="360"/>
        <v>3.8800000000000026</v>
      </c>
      <c r="M1327" s="47">
        <f t="shared" si="361"/>
        <v>-5.3156000000000034</v>
      </c>
      <c r="N1327" s="50"/>
      <c r="O1327" s="50"/>
      <c r="P1327" s="50"/>
      <c r="Q1327" s="51"/>
      <c r="R1327" s="21"/>
    </row>
    <row r="1328" spans="2:18" x14ac:dyDescent="0.2">
      <c r="B1328" s="48">
        <v>45</v>
      </c>
      <c r="C1328" s="55">
        <v>-0.50900000000000001</v>
      </c>
      <c r="D1328" s="55"/>
      <c r="E1328" s="47">
        <f t="shared" si="354"/>
        <v>-0.53949999999999998</v>
      </c>
      <c r="F1328" s="34">
        <f t="shared" si="353"/>
        <v>3</v>
      </c>
      <c r="G1328" s="47">
        <f t="shared" si="355"/>
        <v>-1.6185</v>
      </c>
      <c r="H1328" s="54"/>
      <c r="I1328" s="34">
        <v>48</v>
      </c>
      <c r="J1328" s="56">
        <v>-0.11799999999999999</v>
      </c>
      <c r="K1328" s="47">
        <f t="shared" si="359"/>
        <v>-0.25900000000000001</v>
      </c>
      <c r="L1328" s="34">
        <f t="shared" si="360"/>
        <v>2.1199999999999974</v>
      </c>
      <c r="M1328" s="47">
        <f t="shared" si="361"/>
        <v>-0.54907999999999935</v>
      </c>
      <c r="N1328" s="51"/>
      <c r="O1328" s="53"/>
      <c r="P1328" s="53"/>
      <c r="Q1328" s="51"/>
    </row>
    <row r="1329" spans="2:18" x14ac:dyDescent="0.2">
      <c r="B1329" s="48">
        <v>48</v>
      </c>
      <c r="C1329" s="55">
        <v>-0.11799999999999999</v>
      </c>
      <c r="D1329" s="55"/>
      <c r="E1329" s="47">
        <f t="shared" ref="E1329:E1336" si="362">(C1328+C1329)/2</f>
        <v>-0.3135</v>
      </c>
      <c r="F1329" s="34">
        <f t="shared" si="353"/>
        <v>3</v>
      </c>
      <c r="G1329" s="47">
        <f t="shared" ref="G1329:G1336" si="363">E1329*F1329</f>
        <v>-0.9405</v>
      </c>
      <c r="H1329" s="54"/>
      <c r="I1329" s="48">
        <v>50</v>
      </c>
      <c r="J1329" s="48">
        <v>1.3009999999999999</v>
      </c>
      <c r="K1329" s="47">
        <f t="shared" si="359"/>
        <v>0.59149999999999991</v>
      </c>
      <c r="L1329" s="34">
        <f t="shared" si="360"/>
        <v>2</v>
      </c>
      <c r="M1329" s="47">
        <f t="shared" si="361"/>
        <v>1.1829999999999998</v>
      </c>
      <c r="N1329" s="51"/>
      <c r="O1329" s="57"/>
      <c r="P1329" s="57"/>
      <c r="Q1329" s="51"/>
    </row>
    <row r="1330" spans="2:18" x14ac:dyDescent="0.2">
      <c r="B1330" s="48">
        <v>50</v>
      </c>
      <c r="C1330" s="55">
        <v>1.3009999999999999</v>
      </c>
      <c r="D1330" s="55"/>
      <c r="E1330" s="47">
        <f t="shared" si="362"/>
        <v>0.59149999999999991</v>
      </c>
      <c r="F1330" s="34">
        <f t="shared" si="353"/>
        <v>2</v>
      </c>
      <c r="G1330" s="47">
        <f t="shared" si="363"/>
        <v>1.1829999999999998</v>
      </c>
      <c r="H1330" s="51"/>
      <c r="I1330" s="48">
        <v>52</v>
      </c>
      <c r="J1330" s="48">
        <v>2.4820000000000002</v>
      </c>
      <c r="K1330" s="47">
        <f t="shared" ref="K1330:K1335" si="364">AVERAGE(J1329,J1330)</f>
        <v>1.8915000000000002</v>
      </c>
      <c r="L1330" s="34">
        <f t="shared" ref="L1330:L1335" si="365">I1330-I1329</f>
        <v>2</v>
      </c>
      <c r="M1330" s="47">
        <f t="shared" ref="M1330:M1335" si="366">L1330*K1330</f>
        <v>3.7830000000000004</v>
      </c>
      <c r="N1330" s="51"/>
      <c r="O1330" s="57"/>
      <c r="P1330" s="57"/>
      <c r="Q1330" s="51"/>
    </row>
    <row r="1331" spans="2:18" x14ac:dyDescent="0.2">
      <c r="B1331" s="48">
        <v>52</v>
      </c>
      <c r="C1331" s="55">
        <v>2.4820000000000002</v>
      </c>
      <c r="D1331" s="55"/>
      <c r="E1331" s="47">
        <f t="shared" si="362"/>
        <v>1.8915000000000002</v>
      </c>
      <c r="F1331" s="34">
        <f t="shared" si="353"/>
        <v>2</v>
      </c>
      <c r="G1331" s="47">
        <f t="shared" si="363"/>
        <v>3.7830000000000004</v>
      </c>
      <c r="H1331" s="51"/>
      <c r="I1331" s="48">
        <v>54</v>
      </c>
      <c r="J1331" s="48">
        <v>4.3810000000000002</v>
      </c>
      <c r="K1331" s="47">
        <f t="shared" si="364"/>
        <v>3.4315000000000002</v>
      </c>
      <c r="L1331" s="34">
        <f t="shared" si="365"/>
        <v>2</v>
      </c>
      <c r="M1331" s="47">
        <f t="shared" si="366"/>
        <v>6.8630000000000004</v>
      </c>
      <c r="N1331" s="57"/>
      <c r="O1331" s="57"/>
      <c r="P1331" s="57"/>
      <c r="Q1331" s="51"/>
    </row>
    <row r="1332" spans="2:18" x14ac:dyDescent="0.2">
      <c r="B1332" s="48">
        <v>54</v>
      </c>
      <c r="C1332" s="55">
        <v>4.3810000000000002</v>
      </c>
      <c r="D1332" s="55"/>
      <c r="E1332" s="47">
        <f t="shared" si="362"/>
        <v>3.4315000000000002</v>
      </c>
      <c r="F1332" s="34">
        <f t="shared" si="353"/>
        <v>2</v>
      </c>
      <c r="G1332" s="47">
        <f t="shared" si="363"/>
        <v>6.8630000000000004</v>
      </c>
      <c r="H1332" s="51"/>
      <c r="I1332" s="48">
        <v>59</v>
      </c>
      <c r="J1332" s="48">
        <v>4.3979999999999997</v>
      </c>
      <c r="K1332" s="47">
        <f t="shared" si="364"/>
        <v>4.3895</v>
      </c>
      <c r="L1332" s="34">
        <f t="shared" si="365"/>
        <v>5</v>
      </c>
      <c r="M1332" s="47">
        <f t="shared" si="366"/>
        <v>21.947499999999998</v>
      </c>
      <c r="N1332" s="57"/>
      <c r="O1332" s="57"/>
      <c r="P1332" s="57"/>
      <c r="Q1332" s="51"/>
    </row>
    <row r="1333" spans="2:18" x14ac:dyDescent="0.2">
      <c r="B1333" s="48">
        <v>59</v>
      </c>
      <c r="C1333" s="55">
        <v>4.3979999999999997</v>
      </c>
      <c r="D1333" s="55"/>
      <c r="E1333" s="47">
        <f t="shared" si="362"/>
        <v>4.3895</v>
      </c>
      <c r="F1333" s="34">
        <f t="shared" si="353"/>
        <v>5</v>
      </c>
      <c r="G1333" s="47">
        <f t="shared" si="363"/>
        <v>21.947499999999998</v>
      </c>
      <c r="H1333" s="51"/>
      <c r="I1333" s="48">
        <v>64</v>
      </c>
      <c r="J1333" s="48">
        <v>4.3559999999999999</v>
      </c>
      <c r="K1333" s="47">
        <f t="shared" si="364"/>
        <v>4.3769999999999998</v>
      </c>
      <c r="L1333" s="34">
        <f t="shared" si="365"/>
        <v>5</v>
      </c>
      <c r="M1333" s="47">
        <f t="shared" si="366"/>
        <v>21.884999999999998</v>
      </c>
      <c r="N1333" s="57"/>
      <c r="O1333" s="57"/>
      <c r="P1333" s="57"/>
      <c r="Q1333" s="51"/>
    </row>
    <row r="1334" spans="2:18" x14ac:dyDescent="0.2">
      <c r="B1334" s="48">
        <v>64</v>
      </c>
      <c r="C1334" s="55">
        <v>4.3559999999999999</v>
      </c>
      <c r="D1334" s="55"/>
      <c r="E1334" s="47">
        <f t="shared" si="362"/>
        <v>4.3769999999999998</v>
      </c>
      <c r="F1334" s="34">
        <f t="shared" si="353"/>
        <v>5</v>
      </c>
      <c r="G1334" s="47">
        <f t="shared" si="363"/>
        <v>21.884999999999998</v>
      </c>
      <c r="H1334" s="47"/>
      <c r="I1334" s="48">
        <v>66</v>
      </c>
      <c r="J1334" s="48">
        <v>3.5819999999999999</v>
      </c>
      <c r="K1334" s="47">
        <f t="shared" si="364"/>
        <v>3.9689999999999999</v>
      </c>
      <c r="L1334" s="34">
        <f t="shared" si="365"/>
        <v>2</v>
      </c>
      <c r="M1334" s="47">
        <f t="shared" si="366"/>
        <v>7.9379999999999997</v>
      </c>
      <c r="N1334" s="57"/>
      <c r="O1334" s="57"/>
      <c r="P1334" s="57"/>
      <c r="Q1334" s="51"/>
    </row>
    <row r="1335" spans="2:18" x14ac:dyDescent="0.2">
      <c r="B1335" s="48">
        <v>66</v>
      </c>
      <c r="C1335" s="55">
        <v>3.5819999999999999</v>
      </c>
      <c r="D1335" s="55"/>
      <c r="E1335" s="47">
        <f t="shared" si="362"/>
        <v>3.9689999999999999</v>
      </c>
      <c r="F1335" s="34">
        <f t="shared" si="353"/>
        <v>2</v>
      </c>
      <c r="G1335" s="47">
        <f t="shared" si="363"/>
        <v>7.9379999999999997</v>
      </c>
      <c r="H1335" s="47"/>
      <c r="I1335" s="48">
        <v>71</v>
      </c>
      <c r="J1335" s="48">
        <v>3.3809999999999998</v>
      </c>
      <c r="K1335" s="47">
        <f t="shared" si="364"/>
        <v>3.4814999999999996</v>
      </c>
      <c r="L1335" s="34">
        <f t="shared" si="365"/>
        <v>5</v>
      </c>
      <c r="M1335" s="47">
        <f t="shared" si="366"/>
        <v>17.407499999999999</v>
      </c>
      <c r="N1335" s="53"/>
      <c r="O1335" s="57"/>
      <c r="P1335" s="57"/>
      <c r="Q1335" s="51"/>
    </row>
    <row r="1336" spans="2:18" x14ac:dyDescent="0.2">
      <c r="B1336" s="48">
        <v>71</v>
      </c>
      <c r="C1336" s="55">
        <v>3.3809999999999998</v>
      </c>
      <c r="D1336" s="55"/>
      <c r="E1336" s="47">
        <f t="shared" si="362"/>
        <v>3.4814999999999996</v>
      </c>
      <c r="F1336" s="34">
        <f t="shared" si="353"/>
        <v>5</v>
      </c>
      <c r="G1336" s="47">
        <f t="shared" si="363"/>
        <v>17.407499999999999</v>
      </c>
      <c r="H1336" s="47"/>
      <c r="I1336" s="48"/>
      <c r="J1336" s="48"/>
      <c r="K1336" s="47"/>
      <c r="L1336" s="34"/>
      <c r="M1336" s="47"/>
      <c r="N1336" s="50"/>
      <c r="O1336" s="50"/>
      <c r="P1336" s="50"/>
      <c r="Q1336" s="51"/>
      <c r="R1336" s="21"/>
    </row>
    <row r="1337" spans="2:18" x14ac:dyDescent="0.2">
      <c r="B1337" s="48"/>
      <c r="C1337" s="55"/>
      <c r="D1337" s="55"/>
      <c r="E1337" s="47"/>
      <c r="F1337" s="34">
        <f>SUM(F1313:F1336)</f>
        <v>71</v>
      </c>
      <c r="G1337" s="47">
        <f>SUM(G1313:G1336)</f>
        <v>97.708999999999989</v>
      </c>
      <c r="H1337" s="47"/>
      <c r="I1337" s="47"/>
      <c r="J1337" s="48"/>
      <c r="K1337" s="47"/>
      <c r="L1337" s="34">
        <f>SUM(L1316:L1336)</f>
        <v>71</v>
      </c>
      <c r="M1337" s="47">
        <f>SUM(M1316:M1336)</f>
        <v>59.336380000000005</v>
      </c>
      <c r="N1337" s="50"/>
      <c r="O1337" s="50"/>
      <c r="P1337" s="50"/>
      <c r="Q1337" s="51"/>
      <c r="R1337" s="21"/>
    </row>
    <row r="1338" spans="2:18" ht="15" x14ac:dyDescent="0.2">
      <c r="B1338" s="48"/>
      <c r="C1338" s="55"/>
      <c r="D1338" s="55"/>
      <c r="E1338" s="47"/>
      <c r="F1338" s="34"/>
      <c r="G1338" s="47"/>
      <c r="H1338" s="47"/>
      <c r="I1338" s="47"/>
      <c r="J1338" s="58"/>
      <c r="K1338" s="47"/>
      <c r="L1338" s="34"/>
      <c r="M1338" s="47"/>
      <c r="N1338" s="50"/>
      <c r="O1338" s="50"/>
      <c r="P1338" s="50"/>
      <c r="Q1338" s="51"/>
      <c r="R1338" s="21"/>
    </row>
    <row r="1339" spans="2:18" x14ac:dyDescent="0.2">
      <c r="B1339" s="48"/>
      <c r="C1339" s="55"/>
      <c r="D1339" s="55"/>
      <c r="E1339" s="47"/>
      <c r="F1339" s="34"/>
      <c r="G1339" s="47"/>
      <c r="H1339" s="34" t="s">
        <v>10</v>
      </c>
      <c r="I1339" s="34"/>
      <c r="J1339" s="34">
        <f>G1337</f>
        <v>97.708999999999989</v>
      </c>
      <c r="K1339" s="47" t="s">
        <v>11</v>
      </c>
      <c r="L1339" s="34">
        <f>M1337</f>
        <v>59.336380000000005</v>
      </c>
      <c r="M1339" s="47">
        <f>J1339-L1339</f>
        <v>38.372619999999984</v>
      </c>
      <c r="N1339" s="50"/>
      <c r="O1339" s="50"/>
      <c r="P1339" s="50"/>
      <c r="Q1339" s="51"/>
      <c r="R1339" s="21"/>
    </row>
    <row r="1340" spans="2:18" x14ac:dyDescent="0.2">
      <c r="B1340" s="52"/>
      <c r="C1340" s="59"/>
      <c r="D1340" s="59"/>
      <c r="E1340" s="51"/>
      <c r="F1340" s="51"/>
      <c r="G1340" s="51"/>
      <c r="H1340" s="51"/>
      <c r="I1340" s="51"/>
      <c r="J1340" s="60"/>
      <c r="K1340" s="51"/>
      <c r="L1340" s="51"/>
      <c r="M1340" s="51"/>
      <c r="N1340" s="51"/>
      <c r="O1340" s="51"/>
      <c r="P1340" s="51"/>
      <c r="Q1340" s="51"/>
    </row>
    <row r="1341" spans="2:18" ht="15" x14ac:dyDescent="0.2">
      <c r="B1341" s="58"/>
      <c r="C1341" s="61"/>
      <c r="D1341" s="61"/>
      <c r="E1341" s="58"/>
      <c r="F1341" s="54" t="s">
        <v>7</v>
      </c>
      <c r="G1341" s="54"/>
      <c r="H1341" s="160">
        <v>6.8</v>
      </c>
      <c r="I1341" s="160"/>
      <c r="J1341" s="58"/>
      <c r="K1341" s="58"/>
      <c r="L1341" s="58"/>
      <c r="M1341" s="58"/>
      <c r="N1341" s="57"/>
      <c r="O1341" s="57"/>
      <c r="P1341" s="57"/>
      <c r="Q1341" s="51"/>
    </row>
    <row r="1342" spans="2:18" x14ac:dyDescent="0.2">
      <c r="B1342" s="161" t="s">
        <v>8</v>
      </c>
      <c r="C1342" s="161"/>
      <c r="D1342" s="161"/>
      <c r="E1342" s="161"/>
      <c r="F1342" s="161"/>
      <c r="G1342" s="161"/>
      <c r="H1342" s="51" t="s">
        <v>5</v>
      </c>
      <c r="I1342" s="161" t="s">
        <v>9</v>
      </c>
      <c r="J1342" s="161"/>
      <c r="K1342" s="161"/>
      <c r="L1342" s="161"/>
      <c r="M1342" s="161"/>
      <c r="N1342" s="62"/>
      <c r="O1342" s="62"/>
      <c r="P1342" s="50">
        <f>I1357-I1355</f>
        <v>18</v>
      </c>
      <c r="Q1342" s="51"/>
    </row>
    <row r="1343" spans="2:18" x14ac:dyDescent="0.2">
      <c r="B1343" s="34">
        <v>0</v>
      </c>
      <c r="C1343" s="47">
        <v>0.19</v>
      </c>
      <c r="D1343" s="47"/>
      <c r="E1343" s="34"/>
      <c r="F1343" s="34"/>
      <c r="G1343" s="34"/>
      <c r="H1343" s="34"/>
      <c r="I1343" s="48"/>
      <c r="J1343" s="49"/>
      <c r="K1343" s="47"/>
      <c r="L1343" s="34"/>
      <c r="M1343" s="47"/>
      <c r="N1343" s="50"/>
      <c r="O1343" s="50"/>
      <c r="P1343" s="50"/>
      <c r="Q1343" s="51"/>
      <c r="R1343" s="21"/>
    </row>
    <row r="1344" spans="2:18" x14ac:dyDescent="0.2">
      <c r="B1344" s="34">
        <v>4</v>
      </c>
      <c r="C1344" s="47">
        <v>0.68899999999999995</v>
      </c>
      <c r="D1344" s="47"/>
      <c r="E1344" s="47">
        <f>(C1343+C1344)/2</f>
        <v>0.4395</v>
      </c>
      <c r="F1344" s="34">
        <f t="shared" ref="F1344:F1368" si="367">B1344-B1343</f>
        <v>4</v>
      </c>
      <c r="G1344" s="47">
        <f>E1344*F1344</f>
        <v>1.758</v>
      </c>
      <c r="H1344" s="34"/>
      <c r="I1344" s="33">
        <v>0</v>
      </c>
      <c r="J1344" s="33">
        <v>0.19</v>
      </c>
      <c r="K1344" s="47"/>
      <c r="L1344" s="34"/>
      <c r="M1344" s="47"/>
      <c r="N1344" s="50"/>
      <c r="O1344" s="50"/>
      <c r="P1344" s="50"/>
      <c r="Q1344" s="52"/>
      <c r="R1344" s="21"/>
    </row>
    <row r="1345" spans="2:18" x14ac:dyDescent="0.2">
      <c r="B1345" s="34">
        <v>7</v>
      </c>
      <c r="C1345" s="47">
        <v>1.99</v>
      </c>
      <c r="D1345" s="47"/>
      <c r="E1345" s="47">
        <f t="shared" ref="E1345:E1367" si="368">(C1344+C1345)/2</f>
        <v>1.3394999999999999</v>
      </c>
      <c r="F1345" s="34">
        <f t="shared" si="367"/>
        <v>3</v>
      </c>
      <c r="G1345" s="47">
        <f t="shared" ref="G1345:G1367" si="369">E1345*F1345</f>
        <v>4.0184999999999995</v>
      </c>
      <c r="H1345" s="34"/>
      <c r="I1345" s="33">
        <v>4</v>
      </c>
      <c r="J1345" s="33">
        <v>0.68899999999999995</v>
      </c>
      <c r="K1345" s="47">
        <f t="shared" ref="K1345:K1346" si="370">AVERAGE(J1344,J1345)</f>
        <v>0.4395</v>
      </c>
      <c r="L1345" s="34">
        <f t="shared" ref="L1345:L1346" si="371">I1345-I1344</f>
        <v>4</v>
      </c>
      <c r="M1345" s="47">
        <f t="shared" ref="M1345:M1346" si="372">L1345*K1345</f>
        <v>1.758</v>
      </c>
      <c r="N1345" s="50"/>
      <c r="O1345" s="50"/>
      <c r="P1345" s="50"/>
      <c r="Q1345" s="52"/>
      <c r="R1345" s="21"/>
    </row>
    <row r="1346" spans="2:18" x14ac:dyDescent="0.2">
      <c r="B1346" s="34">
        <v>10</v>
      </c>
      <c r="C1346" s="47">
        <v>2.9409999999999998</v>
      </c>
      <c r="D1346" s="47"/>
      <c r="E1346" s="47">
        <f t="shared" si="368"/>
        <v>2.4655</v>
      </c>
      <c r="F1346" s="34">
        <f t="shared" si="367"/>
        <v>3</v>
      </c>
      <c r="G1346" s="47">
        <f t="shared" si="369"/>
        <v>7.3964999999999996</v>
      </c>
      <c r="H1346" s="34"/>
      <c r="I1346" s="33">
        <v>7</v>
      </c>
      <c r="J1346" s="33">
        <v>1.99</v>
      </c>
      <c r="K1346" s="47">
        <f t="shared" si="370"/>
        <v>1.3394999999999999</v>
      </c>
      <c r="L1346" s="34">
        <f t="shared" si="371"/>
        <v>3</v>
      </c>
      <c r="M1346" s="47">
        <f t="shared" si="372"/>
        <v>4.0184999999999995</v>
      </c>
      <c r="N1346" s="50"/>
      <c r="O1346" s="50"/>
      <c r="P1346" s="50"/>
      <c r="Q1346" s="52"/>
      <c r="R1346" s="21"/>
    </row>
    <row r="1347" spans="2:18" x14ac:dyDescent="0.2">
      <c r="B1347" s="34">
        <v>14</v>
      </c>
      <c r="C1347" s="47">
        <v>2.976</v>
      </c>
      <c r="D1347" s="47"/>
      <c r="E1347" s="47">
        <f t="shared" si="368"/>
        <v>2.9584999999999999</v>
      </c>
      <c r="F1347" s="34">
        <f t="shared" si="367"/>
        <v>4</v>
      </c>
      <c r="G1347" s="47">
        <f t="shared" si="369"/>
        <v>11.834</v>
      </c>
      <c r="H1347" s="34"/>
      <c r="I1347" s="33">
        <v>10</v>
      </c>
      <c r="J1347" s="33">
        <v>2.9409999999999998</v>
      </c>
      <c r="K1347" s="47">
        <f t="shared" ref="K1347:K1366" si="373">AVERAGE(J1346,J1347)</f>
        <v>2.4655</v>
      </c>
      <c r="L1347" s="34">
        <f t="shared" ref="L1347:L1366" si="374">I1347-I1346</f>
        <v>3</v>
      </c>
      <c r="M1347" s="47">
        <f t="shared" ref="M1347:M1366" si="375">L1347*K1347</f>
        <v>7.3964999999999996</v>
      </c>
      <c r="N1347" s="50"/>
      <c r="O1347" s="50"/>
      <c r="P1347" s="50"/>
      <c r="Q1347" s="52"/>
      <c r="R1347" s="21"/>
    </row>
    <row r="1348" spans="2:18" x14ac:dyDescent="0.2">
      <c r="B1348" s="34">
        <v>16</v>
      </c>
      <c r="C1348" s="47">
        <v>1.982</v>
      </c>
      <c r="D1348" s="47"/>
      <c r="E1348" s="47">
        <f t="shared" si="368"/>
        <v>2.4790000000000001</v>
      </c>
      <c r="F1348" s="34">
        <f t="shared" si="367"/>
        <v>2</v>
      </c>
      <c r="G1348" s="47">
        <f t="shared" si="369"/>
        <v>4.9580000000000002</v>
      </c>
      <c r="H1348" s="34"/>
      <c r="I1348" s="33">
        <v>14</v>
      </c>
      <c r="J1348" s="33">
        <v>2.976</v>
      </c>
      <c r="K1348" s="47">
        <f t="shared" si="373"/>
        <v>2.9584999999999999</v>
      </c>
      <c r="L1348" s="34">
        <f t="shared" si="374"/>
        <v>4</v>
      </c>
      <c r="M1348" s="47">
        <f t="shared" si="375"/>
        <v>11.834</v>
      </c>
      <c r="N1348" s="50"/>
      <c r="O1348" s="50"/>
      <c r="P1348" s="50"/>
      <c r="Q1348" s="52"/>
      <c r="R1348" s="21"/>
    </row>
    <row r="1349" spans="2:18" x14ac:dyDescent="0.2">
      <c r="B1349" s="34">
        <v>18</v>
      </c>
      <c r="C1349" s="47">
        <v>0.98199999999999998</v>
      </c>
      <c r="D1349" s="47"/>
      <c r="E1349" s="47">
        <f t="shared" si="368"/>
        <v>1.482</v>
      </c>
      <c r="F1349" s="34">
        <f t="shared" si="367"/>
        <v>2</v>
      </c>
      <c r="G1349" s="47">
        <f t="shared" si="369"/>
        <v>2.964</v>
      </c>
      <c r="H1349" s="51"/>
      <c r="I1349" s="33">
        <v>16</v>
      </c>
      <c r="J1349" s="33">
        <v>1.982</v>
      </c>
      <c r="K1349" s="47">
        <f t="shared" si="373"/>
        <v>2.4790000000000001</v>
      </c>
      <c r="L1349" s="34">
        <f t="shared" si="374"/>
        <v>2</v>
      </c>
      <c r="M1349" s="47">
        <f t="shared" si="375"/>
        <v>4.9580000000000002</v>
      </c>
      <c r="N1349" s="50"/>
      <c r="O1349" s="50"/>
      <c r="P1349" s="50"/>
      <c r="Q1349" s="52"/>
      <c r="R1349" s="21"/>
    </row>
    <row r="1350" spans="2:18" x14ac:dyDescent="0.2">
      <c r="B1350" s="34">
        <v>21</v>
      </c>
      <c r="C1350" s="47">
        <v>0.68799999999999994</v>
      </c>
      <c r="D1350" s="47"/>
      <c r="E1350" s="47">
        <f t="shared" si="368"/>
        <v>0.83499999999999996</v>
      </c>
      <c r="F1350" s="34">
        <f t="shared" si="367"/>
        <v>3</v>
      </c>
      <c r="G1350" s="47">
        <f t="shared" si="369"/>
        <v>2.5049999999999999</v>
      </c>
      <c r="H1350" s="51"/>
      <c r="I1350" s="33">
        <v>18</v>
      </c>
      <c r="J1350" s="33">
        <v>0.98199999999999998</v>
      </c>
      <c r="K1350" s="47">
        <f t="shared" si="373"/>
        <v>1.482</v>
      </c>
      <c r="L1350" s="34">
        <f t="shared" si="374"/>
        <v>2</v>
      </c>
      <c r="M1350" s="47">
        <f t="shared" si="375"/>
        <v>2.964</v>
      </c>
      <c r="N1350" s="50"/>
      <c r="O1350" s="50"/>
      <c r="P1350" s="50"/>
      <c r="Q1350" s="52"/>
      <c r="R1350" s="21"/>
    </row>
    <row r="1351" spans="2:18" x14ac:dyDescent="0.2">
      <c r="B1351" s="34">
        <v>24</v>
      </c>
      <c r="C1351" s="47">
        <v>-1.2E-2</v>
      </c>
      <c r="D1351" s="47"/>
      <c r="E1351" s="47">
        <f t="shared" si="368"/>
        <v>0.33799999999999997</v>
      </c>
      <c r="F1351" s="34">
        <f t="shared" si="367"/>
        <v>3</v>
      </c>
      <c r="G1351" s="47">
        <f t="shared" si="369"/>
        <v>1.0139999999999998</v>
      </c>
      <c r="H1351" s="51"/>
      <c r="I1351" s="33">
        <v>21</v>
      </c>
      <c r="J1351" s="33">
        <v>0.68799999999999994</v>
      </c>
      <c r="K1351" s="47">
        <f t="shared" si="373"/>
        <v>0.83499999999999996</v>
      </c>
      <c r="L1351" s="34">
        <f t="shared" si="374"/>
        <v>3</v>
      </c>
      <c r="M1351" s="47">
        <f t="shared" si="375"/>
        <v>2.5049999999999999</v>
      </c>
      <c r="N1351" s="53"/>
      <c r="O1351" s="53"/>
      <c r="P1351" s="53"/>
      <c r="Q1351" s="52"/>
      <c r="R1351" s="21"/>
    </row>
    <row r="1352" spans="2:18" x14ac:dyDescent="0.2">
      <c r="B1352" s="34">
        <v>27</v>
      </c>
      <c r="C1352" s="47">
        <v>-0.311</v>
      </c>
      <c r="D1352" s="47"/>
      <c r="E1352" s="47">
        <f t="shared" si="368"/>
        <v>-0.1615</v>
      </c>
      <c r="F1352" s="34">
        <f t="shared" si="367"/>
        <v>3</v>
      </c>
      <c r="G1352" s="47">
        <f t="shared" si="369"/>
        <v>-0.48450000000000004</v>
      </c>
      <c r="H1352" s="34"/>
      <c r="I1352" s="33">
        <v>24</v>
      </c>
      <c r="J1352" s="33">
        <v>-1.2E-2</v>
      </c>
      <c r="K1352" s="47">
        <f t="shared" si="373"/>
        <v>0.33799999999999997</v>
      </c>
      <c r="L1352" s="34">
        <f t="shared" si="374"/>
        <v>3</v>
      </c>
      <c r="M1352" s="47">
        <f t="shared" si="375"/>
        <v>1.0139999999999998</v>
      </c>
      <c r="N1352" s="50"/>
      <c r="O1352" s="50"/>
      <c r="P1352" s="50"/>
      <c r="Q1352" s="52"/>
      <c r="R1352" s="21"/>
    </row>
    <row r="1353" spans="2:18" x14ac:dyDescent="0.2">
      <c r="B1353" s="34">
        <v>30</v>
      </c>
      <c r="C1353" s="47">
        <v>-0.51100000000000001</v>
      </c>
      <c r="D1353" s="47"/>
      <c r="E1353" s="47">
        <f t="shared" si="368"/>
        <v>-0.41100000000000003</v>
      </c>
      <c r="F1353" s="34">
        <f t="shared" si="367"/>
        <v>3</v>
      </c>
      <c r="G1353" s="47">
        <f t="shared" si="369"/>
        <v>-1.2330000000000001</v>
      </c>
      <c r="H1353" s="34"/>
      <c r="I1353" s="33">
        <v>27</v>
      </c>
      <c r="J1353" s="33">
        <v>-0.311</v>
      </c>
      <c r="K1353" s="47">
        <f t="shared" si="373"/>
        <v>-0.1615</v>
      </c>
      <c r="L1353" s="34">
        <f t="shared" si="374"/>
        <v>3</v>
      </c>
      <c r="M1353" s="47">
        <f t="shared" si="375"/>
        <v>-0.48450000000000004</v>
      </c>
      <c r="N1353" s="53"/>
      <c r="O1353" s="53"/>
      <c r="P1353" s="53"/>
      <c r="Q1353" s="52"/>
      <c r="R1353" s="21"/>
    </row>
    <row r="1354" spans="2:18" x14ac:dyDescent="0.2">
      <c r="B1354" s="34">
        <v>33</v>
      </c>
      <c r="C1354" s="47">
        <v>-0.61</v>
      </c>
      <c r="D1354" s="47"/>
      <c r="E1354" s="47">
        <f t="shared" si="368"/>
        <v>-0.5605</v>
      </c>
      <c r="F1354" s="34">
        <f t="shared" si="367"/>
        <v>3</v>
      </c>
      <c r="G1354" s="47">
        <f t="shared" si="369"/>
        <v>-1.6815</v>
      </c>
      <c r="H1354" s="34"/>
      <c r="I1354" s="34">
        <f>I1355-(J1354-J1355)*2</f>
        <v>27.16</v>
      </c>
      <c r="J1354" s="34">
        <v>-0.4</v>
      </c>
      <c r="K1354" s="47">
        <f t="shared" si="373"/>
        <v>-0.35550000000000004</v>
      </c>
      <c r="L1354" s="34">
        <f t="shared" si="374"/>
        <v>0.16000000000000014</v>
      </c>
      <c r="M1354" s="47">
        <f t="shared" si="375"/>
        <v>-5.6880000000000056E-2</v>
      </c>
      <c r="N1354" s="53"/>
      <c r="O1354" s="53"/>
      <c r="P1354" s="53"/>
      <c r="Q1354" s="52"/>
      <c r="R1354" s="21"/>
    </row>
    <row r="1355" spans="2:18" x14ac:dyDescent="0.2">
      <c r="B1355" s="34">
        <v>36</v>
      </c>
      <c r="C1355" s="47">
        <v>-0.71599999999999997</v>
      </c>
      <c r="D1355" s="47"/>
      <c r="E1355" s="47">
        <f t="shared" si="368"/>
        <v>-0.66300000000000003</v>
      </c>
      <c r="F1355" s="34">
        <f t="shared" si="367"/>
        <v>3</v>
      </c>
      <c r="G1355" s="47">
        <f t="shared" si="369"/>
        <v>-1.9890000000000001</v>
      </c>
      <c r="H1355" s="34"/>
      <c r="I1355" s="33">
        <f>I1356-9</f>
        <v>31</v>
      </c>
      <c r="J1355" s="33">
        <f>J1356</f>
        <v>-2.3199999999999998</v>
      </c>
      <c r="K1355" s="47">
        <f t="shared" si="373"/>
        <v>-1.3599999999999999</v>
      </c>
      <c r="L1355" s="34">
        <f t="shared" si="374"/>
        <v>3.84</v>
      </c>
      <c r="M1355" s="47">
        <f t="shared" si="375"/>
        <v>-5.2223999999999995</v>
      </c>
      <c r="N1355" s="50"/>
      <c r="O1355" s="50"/>
      <c r="P1355" s="50"/>
      <c r="Q1355" s="51"/>
      <c r="R1355" s="21"/>
    </row>
    <row r="1356" spans="2:18" x14ac:dyDescent="0.2">
      <c r="B1356" s="34">
        <v>39</v>
      </c>
      <c r="C1356" s="47">
        <v>-0.81100000000000005</v>
      </c>
      <c r="D1356" s="47"/>
      <c r="E1356" s="47">
        <f t="shared" si="368"/>
        <v>-0.76350000000000007</v>
      </c>
      <c r="F1356" s="34">
        <f t="shared" si="367"/>
        <v>3</v>
      </c>
      <c r="G1356" s="47">
        <f t="shared" si="369"/>
        <v>-2.2905000000000002</v>
      </c>
      <c r="H1356" s="54"/>
      <c r="I1356" s="33">
        <v>40</v>
      </c>
      <c r="J1356" s="33">
        <v>-2.3199999999999998</v>
      </c>
      <c r="K1356" s="47">
        <f t="shared" si="373"/>
        <v>-2.3199999999999998</v>
      </c>
      <c r="L1356" s="34">
        <f t="shared" si="374"/>
        <v>9</v>
      </c>
      <c r="M1356" s="47">
        <f t="shared" si="375"/>
        <v>-20.88</v>
      </c>
      <c r="N1356" s="50"/>
      <c r="O1356" s="50"/>
      <c r="P1356" s="50"/>
      <c r="Q1356" s="51"/>
      <c r="R1356" s="21"/>
    </row>
    <row r="1357" spans="2:18" x14ac:dyDescent="0.2">
      <c r="B1357" s="34">
        <v>42</v>
      </c>
      <c r="C1357" s="47">
        <v>-0.77100000000000002</v>
      </c>
      <c r="D1357" s="47"/>
      <c r="E1357" s="47">
        <f t="shared" si="368"/>
        <v>-0.79100000000000004</v>
      </c>
      <c r="F1357" s="34">
        <f t="shared" si="367"/>
        <v>3</v>
      </c>
      <c r="G1357" s="47">
        <f t="shared" si="369"/>
        <v>-2.3730000000000002</v>
      </c>
      <c r="H1357" s="54"/>
      <c r="I1357" s="34">
        <f>I1356+9</f>
        <v>49</v>
      </c>
      <c r="J1357" s="34">
        <f>J1356</f>
        <v>-2.3199999999999998</v>
      </c>
      <c r="K1357" s="47">
        <f t="shared" si="373"/>
        <v>-2.3199999999999998</v>
      </c>
      <c r="L1357" s="34">
        <f t="shared" si="374"/>
        <v>9</v>
      </c>
      <c r="M1357" s="47">
        <f t="shared" si="375"/>
        <v>-20.88</v>
      </c>
      <c r="N1357" s="50"/>
      <c r="O1357" s="50"/>
      <c r="P1357" s="50"/>
      <c r="Q1357" s="51"/>
      <c r="R1357" s="21"/>
    </row>
    <row r="1358" spans="2:18" x14ac:dyDescent="0.2">
      <c r="B1358" s="48">
        <v>45</v>
      </c>
      <c r="C1358" s="55">
        <v>-0.71</v>
      </c>
      <c r="D1358" s="55"/>
      <c r="E1358" s="47">
        <f t="shared" si="368"/>
        <v>-0.74049999999999994</v>
      </c>
      <c r="F1358" s="34">
        <f t="shared" si="367"/>
        <v>3</v>
      </c>
      <c r="G1358" s="47">
        <f t="shared" si="369"/>
        <v>-2.2214999999999998</v>
      </c>
      <c r="H1358" s="54"/>
      <c r="I1358" s="34">
        <f>I1357+(J1358-J1357)*2</f>
        <v>52.84</v>
      </c>
      <c r="J1358" s="34">
        <v>-0.4</v>
      </c>
      <c r="K1358" s="47">
        <f t="shared" si="373"/>
        <v>-1.3599999999999999</v>
      </c>
      <c r="L1358" s="34">
        <f t="shared" si="374"/>
        <v>3.8400000000000034</v>
      </c>
      <c r="M1358" s="47">
        <f t="shared" si="375"/>
        <v>-5.2224000000000039</v>
      </c>
      <c r="N1358" s="50"/>
      <c r="O1358" s="50"/>
      <c r="P1358" s="50"/>
      <c r="Q1358" s="51"/>
      <c r="R1358" s="21"/>
    </row>
    <row r="1359" spans="2:18" x14ac:dyDescent="0.2">
      <c r="B1359" s="48">
        <v>48</v>
      </c>
      <c r="C1359" s="55">
        <v>-0.61599999999999999</v>
      </c>
      <c r="D1359" s="55"/>
      <c r="E1359" s="47">
        <f t="shared" si="368"/>
        <v>-0.66300000000000003</v>
      </c>
      <c r="F1359" s="34">
        <f t="shared" si="367"/>
        <v>3</v>
      </c>
      <c r="G1359" s="47">
        <f t="shared" si="369"/>
        <v>-1.9890000000000001</v>
      </c>
      <c r="H1359" s="54"/>
      <c r="I1359" s="34">
        <v>54</v>
      </c>
      <c r="J1359" s="56">
        <v>-0.311</v>
      </c>
      <c r="K1359" s="47">
        <f t="shared" si="373"/>
        <v>-0.35550000000000004</v>
      </c>
      <c r="L1359" s="34">
        <f t="shared" si="374"/>
        <v>1.1599999999999966</v>
      </c>
      <c r="M1359" s="47">
        <f t="shared" si="375"/>
        <v>-0.41237999999999886</v>
      </c>
      <c r="N1359" s="51"/>
      <c r="O1359" s="53"/>
      <c r="P1359" s="53"/>
      <c r="Q1359" s="51"/>
    </row>
    <row r="1360" spans="2:18" x14ac:dyDescent="0.2">
      <c r="B1360" s="48">
        <v>51</v>
      </c>
      <c r="C1360" s="55">
        <v>-0.50900000000000001</v>
      </c>
      <c r="D1360" s="55"/>
      <c r="E1360" s="47">
        <f t="shared" si="368"/>
        <v>-0.5625</v>
      </c>
      <c r="F1360" s="34">
        <f t="shared" si="367"/>
        <v>3</v>
      </c>
      <c r="G1360" s="47">
        <f t="shared" si="369"/>
        <v>-1.6875</v>
      </c>
      <c r="H1360" s="54"/>
      <c r="I1360" s="48">
        <v>57</v>
      </c>
      <c r="J1360" s="48">
        <v>0.48399999999999999</v>
      </c>
      <c r="K1360" s="47">
        <f t="shared" si="373"/>
        <v>8.6499999999999994E-2</v>
      </c>
      <c r="L1360" s="34">
        <f t="shared" si="374"/>
        <v>3</v>
      </c>
      <c r="M1360" s="47">
        <f t="shared" si="375"/>
        <v>0.25949999999999995</v>
      </c>
      <c r="N1360" s="51"/>
      <c r="O1360" s="57"/>
      <c r="P1360" s="57"/>
      <c r="Q1360" s="51"/>
    </row>
    <row r="1361" spans="2:18" x14ac:dyDescent="0.2">
      <c r="B1361" s="48">
        <v>54</v>
      </c>
      <c r="C1361" s="55">
        <v>-0.311</v>
      </c>
      <c r="D1361" s="55"/>
      <c r="E1361" s="47">
        <f t="shared" si="368"/>
        <v>-0.41000000000000003</v>
      </c>
      <c r="F1361" s="34">
        <f t="shared" si="367"/>
        <v>3</v>
      </c>
      <c r="G1361" s="47">
        <f t="shared" si="369"/>
        <v>-1.23</v>
      </c>
      <c r="H1361" s="51"/>
      <c r="I1361" s="48">
        <v>60</v>
      </c>
      <c r="J1361" s="48">
        <v>1.4890000000000001</v>
      </c>
      <c r="K1361" s="47">
        <f t="shared" si="373"/>
        <v>0.98650000000000004</v>
      </c>
      <c r="L1361" s="34">
        <f t="shared" si="374"/>
        <v>3</v>
      </c>
      <c r="M1361" s="47">
        <f t="shared" si="375"/>
        <v>2.9595000000000002</v>
      </c>
      <c r="N1361" s="51"/>
      <c r="O1361" s="57"/>
      <c r="P1361" s="57"/>
      <c r="Q1361" s="51"/>
    </row>
    <row r="1362" spans="2:18" x14ac:dyDescent="0.2">
      <c r="B1362" s="48">
        <v>57</v>
      </c>
      <c r="C1362" s="55">
        <v>0.48399999999999999</v>
      </c>
      <c r="D1362" s="55"/>
      <c r="E1362" s="47">
        <f t="shared" si="368"/>
        <v>8.6499999999999994E-2</v>
      </c>
      <c r="F1362" s="34">
        <f t="shared" si="367"/>
        <v>3</v>
      </c>
      <c r="G1362" s="47">
        <f t="shared" si="369"/>
        <v>0.25949999999999995</v>
      </c>
      <c r="H1362" s="51"/>
      <c r="I1362" s="48">
        <v>62</v>
      </c>
      <c r="J1362" s="48">
        <v>2.9820000000000002</v>
      </c>
      <c r="K1362" s="47">
        <f t="shared" si="373"/>
        <v>2.2355</v>
      </c>
      <c r="L1362" s="34">
        <f t="shared" si="374"/>
        <v>2</v>
      </c>
      <c r="M1362" s="47">
        <f t="shared" si="375"/>
        <v>4.4710000000000001</v>
      </c>
      <c r="N1362" s="57"/>
      <c r="O1362" s="57"/>
      <c r="P1362" s="57"/>
      <c r="Q1362" s="51"/>
    </row>
    <row r="1363" spans="2:18" x14ac:dyDescent="0.2">
      <c r="B1363" s="48">
        <v>60</v>
      </c>
      <c r="C1363" s="55">
        <v>1.4890000000000001</v>
      </c>
      <c r="D1363" s="55"/>
      <c r="E1363" s="47">
        <f t="shared" si="368"/>
        <v>0.98650000000000004</v>
      </c>
      <c r="F1363" s="34">
        <f t="shared" si="367"/>
        <v>3</v>
      </c>
      <c r="G1363" s="47">
        <f t="shared" si="369"/>
        <v>2.9595000000000002</v>
      </c>
      <c r="H1363" s="51"/>
      <c r="I1363" s="48">
        <v>64</v>
      </c>
      <c r="J1363" s="48">
        <v>4.2789999999999999</v>
      </c>
      <c r="K1363" s="47">
        <f t="shared" si="373"/>
        <v>3.6305000000000001</v>
      </c>
      <c r="L1363" s="34">
        <f t="shared" si="374"/>
        <v>2</v>
      </c>
      <c r="M1363" s="47">
        <f t="shared" si="375"/>
        <v>7.2610000000000001</v>
      </c>
      <c r="N1363" s="57"/>
      <c r="O1363" s="57"/>
      <c r="P1363" s="57"/>
      <c r="Q1363" s="51"/>
    </row>
    <row r="1364" spans="2:18" x14ac:dyDescent="0.2">
      <c r="B1364" s="48">
        <v>62</v>
      </c>
      <c r="C1364" s="55">
        <v>2.9820000000000002</v>
      </c>
      <c r="D1364" s="55"/>
      <c r="E1364" s="47">
        <f t="shared" si="368"/>
        <v>2.2355</v>
      </c>
      <c r="F1364" s="34">
        <f t="shared" si="367"/>
        <v>2</v>
      </c>
      <c r="G1364" s="47">
        <f t="shared" si="369"/>
        <v>4.4710000000000001</v>
      </c>
      <c r="H1364" s="51"/>
      <c r="I1364" s="48">
        <v>69</v>
      </c>
      <c r="J1364" s="48">
        <v>4.3</v>
      </c>
      <c r="K1364" s="47">
        <f t="shared" si="373"/>
        <v>4.2895000000000003</v>
      </c>
      <c r="L1364" s="34">
        <f t="shared" si="374"/>
        <v>5</v>
      </c>
      <c r="M1364" s="47">
        <f t="shared" si="375"/>
        <v>21.447500000000002</v>
      </c>
      <c r="N1364" s="57"/>
      <c r="O1364" s="57"/>
      <c r="P1364" s="57"/>
      <c r="Q1364" s="51"/>
    </row>
    <row r="1365" spans="2:18" x14ac:dyDescent="0.2">
      <c r="B1365" s="48">
        <v>64</v>
      </c>
      <c r="C1365" s="55">
        <v>4.2789999999999999</v>
      </c>
      <c r="D1365" s="55"/>
      <c r="E1365" s="47">
        <f t="shared" si="368"/>
        <v>3.6305000000000001</v>
      </c>
      <c r="F1365" s="34">
        <f t="shared" si="367"/>
        <v>2</v>
      </c>
      <c r="G1365" s="47">
        <f t="shared" si="369"/>
        <v>7.2610000000000001</v>
      </c>
      <c r="H1365" s="47"/>
      <c r="I1365" s="48">
        <v>74</v>
      </c>
      <c r="J1365" s="48">
        <v>4.2389999999999999</v>
      </c>
      <c r="K1365" s="47">
        <f t="shared" si="373"/>
        <v>4.2694999999999999</v>
      </c>
      <c r="L1365" s="34">
        <f t="shared" si="374"/>
        <v>5</v>
      </c>
      <c r="M1365" s="47">
        <f t="shared" si="375"/>
        <v>21.3475</v>
      </c>
      <c r="N1365" s="57"/>
      <c r="O1365" s="57"/>
      <c r="P1365" s="57"/>
      <c r="Q1365" s="51"/>
    </row>
    <row r="1366" spans="2:18" x14ac:dyDescent="0.2">
      <c r="B1366" s="48">
        <v>69</v>
      </c>
      <c r="C1366" s="55">
        <v>4.3</v>
      </c>
      <c r="D1366" s="55"/>
      <c r="E1366" s="47">
        <f t="shared" si="368"/>
        <v>4.2895000000000003</v>
      </c>
      <c r="F1366" s="34">
        <f t="shared" si="367"/>
        <v>5</v>
      </c>
      <c r="G1366" s="47">
        <f t="shared" si="369"/>
        <v>21.447500000000002</v>
      </c>
      <c r="H1366" s="47"/>
      <c r="I1366" s="48">
        <v>77</v>
      </c>
      <c r="J1366" s="48">
        <v>2.3929999999999998</v>
      </c>
      <c r="K1366" s="47">
        <f t="shared" si="373"/>
        <v>3.3159999999999998</v>
      </c>
      <c r="L1366" s="34">
        <f t="shared" si="374"/>
        <v>3</v>
      </c>
      <c r="M1366" s="47">
        <f t="shared" si="375"/>
        <v>9.9480000000000004</v>
      </c>
      <c r="N1366" s="53"/>
      <c r="O1366" s="57"/>
      <c r="P1366" s="57"/>
      <c r="Q1366" s="51"/>
    </row>
    <row r="1367" spans="2:18" x14ac:dyDescent="0.2">
      <c r="B1367" s="48">
        <v>74</v>
      </c>
      <c r="C1367" s="55">
        <v>4.2389999999999999</v>
      </c>
      <c r="D1367" s="55"/>
      <c r="E1367" s="47">
        <f t="shared" si="368"/>
        <v>4.2694999999999999</v>
      </c>
      <c r="F1367" s="34">
        <f t="shared" si="367"/>
        <v>5</v>
      </c>
      <c r="G1367" s="47">
        <f t="shared" si="369"/>
        <v>21.3475</v>
      </c>
      <c r="H1367" s="47"/>
      <c r="I1367" s="48"/>
      <c r="J1367" s="48"/>
      <c r="K1367" s="47"/>
      <c r="L1367" s="34"/>
      <c r="M1367" s="47"/>
      <c r="N1367" s="50"/>
      <c r="O1367" s="50"/>
      <c r="P1367" s="50"/>
      <c r="Q1367" s="51"/>
      <c r="R1367" s="21"/>
    </row>
    <row r="1368" spans="2:18" x14ac:dyDescent="0.2">
      <c r="B1368" s="48">
        <v>77</v>
      </c>
      <c r="C1368" s="55">
        <v>2.3929999999999998</v>
      </c>
      <c r="D1368" s="55"/>
      <c r="E1368" s="47">
        <f t="shared" ref="E1368" si="376">(C1367+C1368)/2</f>
        <v>3.3159999999999998</v>
      </c>
      <c r="F1368" s="34">
        <f t="shared" si="367"/>
        <v>3</v>
      </c>
      <c r="G1368" s="47">
        <f t="shared" ref="G1368" si="377">E1368*F1368</f>
        <v>9.9480000000000004</v>
      </c>
      <c r="H1368" s="47"/>
      <c r="I1368" s="47"/>
      <c r="J1368" s="48"/>
      <c r="K1368" s="47"/>
      <c r="L1368" s="34">
        <f>SUM(L1345:L1367)</f>
        <v>77</v>
      </c>
      <c r="M1368" s="34">
        <f>SUM(M1345:M1367)</f>
        <v>50.983440000000009</v>
      </c>
      <c r="N1368" s="50"/>
      <c r="O1368" s="50"/>
      <c r="P1368" s="50"/>
      <c r="Q1368" s="51"/>
      <c r="R1368" s="21"/>
    </row>
    <row r="1369" spans="2:18" ht="15" x14ac:dyDescent="0.2">
      <c r="B1369" s="48"/>
      <c r="C1369" s="55"/>
      <c r="D1369" s="55"/>
      <c r="E1369" s="47"/>
      <c r="F1369" s="34">
        <f>SUM(F1344:F1368)</f>
        <v>77</v>
      </c>
      <c r="G1369" s="47">
        <f>SUM(G1344:G1368)</f>
        <v>86.962500000000006</v>
      </c>
      <c r="H1369" s="47"/>
      <c r="I1369" s="47"/>
      <c r="J1369" s="58"/>
      <c r="K1369" s="47"/>
      <c r="L1369" s="34"/>
      <c r="M1369" s="47"/>
      <c r="N1369" s="50"/>
      <c r="O1369" s="50"/>
      <c r="P1369" s="50"/>
      <c r="Q1369" s="51"/>
      <c r="R1369" s="21"/>
    </row>
    <row r="1370" spans="2:18" x14ac:dyDescent="0.2">
      <c r="B1370" s="48"/>
      <c r="C1370" s="55"/>
      <c r="D1370" s="55"/>
      <c r="E1370" s="47"/>
      <c r="F1370" s="34"/>
      <c r="G1370" s="47"/>
      <c r="H1370" s="34" t="s">
        <v>10</v>
      </c>
      <c r="I1370" s="34"/>
      <c r="J1370" s="34">
        <f>G1369</f>
        <v>86.962500000000006</v>
      </c>
      <c r="K1370" s="47" t="s">
        <v>11</v>
      </c>
      <c r="L1370" s="34">
        <f>M1368</f>
        <v>50.983440000000009</v>
      </c>
      <c r="M1370" s="47">
        <f>J1370-L1370</f>
        <v>35.979059999999997</v>
      </c>
      <c r="N1370" s="50"/>
      <c r="O1370" s="50"/>
      <c r="P1370" s="50"/>
      <c r="Q1370" s="51"/>
      <c r="R1370" s="21"/>
    </row>
    <row r="1371" spans="2:18" x14ac:dyDescent="0.2">
      <c r="B1371" s="52"/>
      <c r="C1371" s="59"/>
      <c r="D1371" s="59"/>
      <c r="E1371" s="51"/>
      <c r="F1371" s="51"/>
      <c r="G1371" s="51"/>
      <c r="H1371" s="51"/>
      <c r="I1371" s="51"/>
      <c r="J1371" s="60"/>
      <c r="K1371" s="51"/>
      <c r="L1371" s="51"/>
      <c r="M1371" s="51"/>
      <c r="N1371" s="51"/>
      <c r="O1371" s="51"/>
      <c r="P1371" s="51"/>
      <c r="Q1371" s="51"/>
    </row>
    <row r="1372" spans="2:18" ht="15" x14ac:dyDescent="0.2">
      <c r="B1372" s="58"/>
      <c r="C1372" s="61"/>
      <c r="D1372" s="61"/>
      <c r="E1372" s="58"/>
      <c r="F1372" s="54" t="s">
        <v>7</v>
      </c>
      <c r="G1372" s="54"/>
      <c r="H1372" s="160">
        <v>7</v>
      </c>
      <c r="I1372" s="160"/>
      <c r="J1372" s="58"/>
      <c r="K1372" s="58"/>
      <c r="L1372" s="58"/>
      <c r="M1372" s="58"/>
      <c r="N1372" s="57"/>
      <c r="O1372" s="57"/>
      <c r="P1372" s="57"/>
      <c r="Q1372" s="51"/>
    </row>
    <row r="1373" spans="2:18" x14ac:dyDescent="0.2">
      <c r="B1373" s="161" t="s">
        <v>8</v>
      </c>
      <c r="C1373" s="161"/>
      <c r="D1373" s="161"/>
      <c r="E1373" s="161"/>
      <c r="F1373" s="161"/>
      <c r="G1373" s="161"/>
      <c r="H1373" s="51" t="s">
        <v>5</v>
      </c>
      <c r="I1373" s="161" t="s">
        <v>9</v>
      </c>
      <c r="J1373" s="161"/>
      <c r="K1373" s="161"/>
      <c r="L1373" s="161"/>
      <c r="M1373" s="161"/>
      <c r="N1373" s="62"/>
      <c r="O1373" s="62"/>
      <c r="P1373" s="50">
        <f>I1388-I1386</f>
        <v>18</v>
      </c>
      <c r="Q1373" s="51"/>
    </row>
    <row r="1374" spans="2:18" x14ac:dyDescent="0.2">
      <c r="B1374" s="34">
        <v>0</v>
      </c>
      <c r="C1374" s="47">
        <v>1.0089999999999999</v>
      </c>
      <c r="D1374" s="47"/>
      <c r="E1374" s="34"/>
      <c r="F1374" s="34"/>
      <c r="G1374" s="34"/>
      <c r="H1374" s="34"/>
      <c r="I1374" s="48"/>
      <c r="J1374" s="49"/>
      <c r="K1374" s="47"/>
      <c r="L1374" s="34"/>
      <c r="M1374" s="47"/>
      <c r="N1374" s="50"/>
      <c r="O1374" s="50"/>
      <c r="P1374" s="50"/>
      <c r="Q1374" s="51"/>
      <c r="R1374" s="21"/>
    </row>
    <row r="1375" spans="2:18" x14ac:dyDescent="0.2">
      <c r="B1375" s="34">
        <v>5</v>
      </c>
      <c r="C1375" s="47">
        <v>1.0169999999999999</v>
      </c>
      <c r="D1375" s="47"/>
      <c r="E1375" s="47">
        <f>(C1374+C1375)/2</f>
        <v>1.0129999999999999</v>
      </c>
      <c r="F1375" s="34">
        <f t="shared" ref="F1375:F1398" si="378">B1375-B1374</f>
        <v>5</v>
      </c>
      <c r="G1375" s="47">
        <f>E1375*F1375</f>
        <v>5.0649999999999995</v>
      </c>
      <c r="H1375" s="34"/>
      <c r="I1375" s="33"/>
      <c r="J1375" s="33"/>
      <c r="K1375" s="47"/>
      <c r="L1375" s="34"/>
      <c r="M1375" s="47"/>
      <c r="N1375" s="50"/>
      <c r="O1375" s="50"/>
      <c r="P1375" s="50"/>
      <c r="Q1375" s="52"/>
      <c r="R1375" s="21"/>
    </row>
    <row r="1376" spans="2:18" x14ac:dyDescent="0.2">
      <c r="B1376" s="34">
        <v>6</v>
      </c>
      <c r="C1376" s="47">
        <v>1.1180000000000001</v>
      </c>
      <c r="D1376" s="47"/>
      <c r="E1376" s="47">
        <f t="shared" ref="E1376:E1398" si="379">(C1375+C1376)/2</f>
        <v>1.0674999999999999</v>
      </c>
      <c r="F1376" s="34">
        <f t="shared" si="378"/>
        <v>1</v>
      </c>
      <c r="G1376" s="47">
        <f t="shared" ref="G1376:G1398" si="380">E1376*F1376</f>
        <v>1.0674999999999999</v>
      </c>
      <c r="H1376" s="34"/>
      <c r="I1376" s="33"/>
      <c r="J1376" s="33"/>
      <c r="K1376" s="47"/>
      <c r="L1376" s="34"/>
      <c r="M1376" s="47"/>
      <c r="N1376" s="50"/>
      <c r="O1376" s="50"/>
      <c r="P1376" s="50"/>
      <c r="Q1376" s="52"/>
      <c r="R1376" s="21"/>
    </row>
    <row r="1377" spans="2:18" x14ac:dyDescent="0.2">
      <c r="B1377" s="34">
        <v>8</v>
      </c>
      <c r="C1377" s="47">
        <v>2.2690000000000001</v>
      </c>
      <c r="D1377" s="47"/>
      <c r="E1377" s="47">
        <f t="shared" si="379"/>
        <v>1.6935000000000002</v>
      </c>
      <c r="F1377" s="34">
        <f t="shared" si="378"/>
        <v>2</v>
      </c>
      <c r="G1377" s="47">
        <f t="shared" si="380"/>
        <v>3.3870000000000005</v>
      </c>
      <c r="H1377" s="34"/>
      <c r="I1377" s="33"/>
      <c r="J1377" s="33"/>
      <c r="K1377" s="47"/>
      <c r="L1377" s="34"/>
      <c r="M1377" s="47"/>
      <c r="N1377" s="50"/>
      <c r="O1377" s="50"/>
      <c r="P1377" s="50"/>
      <c r="Q1377" s="52"/>
      <c r="R1377" s="21"/>
    </row>
    <row r="1378" spans="2:18" x14ac:dyDescent="0.2">
      <c r="B1378" s="34">
        <v>10</v>
      </c>
      <c r="C1378" s="47">
        <v>2.3170000000000002</v>
      </c>
      <c r="D1378" s="47"/>
      <c r="E1378" s="47">
        <f t="shared" si="379"/>
        <v>2.2930000000000001</v>
      </c>
      <c r="F1378" s="34">
        <f t="shared" si="378"/>
        <v>2</v>
      </c>
      <c r="G1378" s="47">
        <f t="shared" si="380"/>
        <v>4.5860000000000003</v>
      </c>
      <c r="H1378" s="34"/>
      <c r="I1378" s="33">
        <v>0</v>
      </c>
      <c r="J1378" s="33">
        <v>1.0089999999999999</v>
      </c>
      <c r="K1378" s="47"/>
      <c r="L1378" s="34"/>
      <c r="M1378" s="47"/>
      <c r="N1378" s="50"/>
      <c r="O1378" s="50"/>
      <c r="P1378" s="50"/>
      <c r="Q1378" s="52"/>
      <c r="R1378" s="21"/>
    </row>
    <row r="1379" spans="2:18" x14ac:dyDescent="0.2">
      <c r="B1379" s="34">
        <v>12</v>
      </c>
      <c r="C1379" s="47">
        <v>1.41</v>
      </c>
      <c r="D1379" s="47"/>
      <c r="E1379" s="47">
        <f t="shared" si="379"/>
        <v>1.8635000000000002</v>
      </c>
      <c r="F1379" s="34">
        <f t="shared" si="378"/>
        <v>2</v>
      </c>
      <c r="G1379" s="47">
        <f t="shared" si="380"/>
        <v>3.7270000000000003</v>
      </c>
      <c r="H1379" s="34"/>
      <c r="I1379" s="33">
        <v>5</v>
      </c>
      <c r="J1379" s="33">
        <v>1.0169999999999999</v>
      </c>
      <c r="K1379" s="47">
        <f t="shared" ref="K1379:K1398" si="381">AVERAGE(J1378,J1379)</f>
        <v>1.0129999999999999</v>
      </c>
      <c r="L1379" s="34">
        <f t="shared" ref="L1379:L1398" si="382">I1379-I1378</f>
        <v>5</v>
      </c>
      <c r="M1379" s="47">
        <f t="shared" ref="M1379:M1398" si="383">L1379*K1379</f>
        <v>5.0649999999999995</v>
      </c>
      <c r="N1379" s="50"/>
      <c r="O1379" s="50"/>
      <c r="P1379" s="50"/>
      <c r="Q1379" s="52"/>
      <c r="R1379" s="21"/>
    </row>
    <row r="1380" spans="2:18" x14ac:dyDescent="0.2">
      <c r="B1380" s="34">
        <v>14</v>
      </c>
      <c r="C1380" s="47">
        <v>0.41799999999999998</v>
      </c>
      <c r="D1380" s="47"/>
      <c r="E1380" s="47">
        <f t="shared" si="379"/>
        <v>0.91399999999999992</v>
      </c>
      <c r="F1380" s="34">
        <f t="shared" si="378"/>
        <v>2</v>
      </c>
      <c r="G1380" s="47">
        <f t="shared" si="380"/>
        <v>1.8279999999999998</v>
      </c>
      <c r="H1380" s="51"/>
      <c r="I1380" s="33">
        <v>6</v>
      </c>
      <c r="J1380" s="33">
        <v>1.1180000000000001</v>
      </c>
      <c r="K1380" s="47">
        <f t="shared" si="381"/>
        <v>1.0674999999999999</v>
      </c>
      <c r="L1380" s="34">
        <f t="shared" si="382"/>
        <v>1</v>
      </c>
      <c r="M1380" s="47">
        <f t="shared" si="383"/>
        <v>1.0674999999999999</v>
      </c>
      <c r="N1380" s="50"/>
      <c r="O1380" s="50"/>
      <c r="P1380" s="50"/>
      <c r="Q1380" s="52"/>
      <c r="R1380" s="21"/>
    </row>
    <row r="1381" spans="2:18" x14ac:dyDescent="0.2">
      <c r="B1381" s="34">
        <v>17</v>
      </c>
      <c r="C1381" s="47">
        <v>1.4E-2</v>
      </c>
      <c r="D1381" s="47"/>
      <c r="E1381" s="47">
        <f t="shared" si="379"/>
        <v>0.216</v>
      </c>
      <c r="F1381" s="34">
        <f t="shared" si="378"/>
        <v>3</v>
      </c>
      <c r="G1381" s="47">
        <f t="shared" si="380"/>
        <v>0.64800000000000002</v>
      </c>
      <c r="H1381" s="51"/>
      <c r="I1381" s="33">
        <v>8</v>
      </c>
      <c r="J1381" s="33">
        <v>2.2690000000000001</v>
      </c>
      <c r="K1381" s="47">
        <f t="shared" si="381"/>
        <v>1.6935000000000002</v>
      </c>
      <c r="L1381" s="34">
        <f t="shared" si="382"/>
        <v>2</v>
      </c>
      <c r="M1381" s="47">
        <f t="shared" si="383"/>
        <v>3.3870000000000005</v>
      </c>
      <c r="N1381" s="50"/>
      <c r="O1381" s="50"/>
      <c r="P1381" s="50"/>
      <c r="Q1381" s="52"/>
      <c r="R1381" s="21"/>
    </row>
    <row r="1382" spans="2:18" x14ac:dyDescent="0.2">
      <c r="B1382" s="34">
        <v>20</v>
      </c>
      <c r="C1382" s="47">
        <v>-0.28999999999999998</v>
      </c>
      <c r="D1382" s="47"/>
      <c r="E1382" s="47">
        <f t="shared" si="379"/>
        <v>-0.13799999999999998</v>
      </c>
      <c r="F1382" s="34">
        <f t="shared" si="378"/>
        <v>3</v>
      </c>
      <c r="G1382" s="47">
        <f t="shared" si="380"/>
        <v>-0.41399999999999992</v>
      </c>
      <c r="H1382" s="51"/>
      <c r="I1382" s="33">
        <v>10</v>
      </c>
      <c r="J1382" s="33">
        <v>2.3170000000000002</v>
      </c>
      <c r="K1382" s="47">
        <f t="shared" si="381"/>
        <v>2.2930000000000001</v>
      </c>
      <c r="L1382" s="34">
        <f t="shared" si="382"/>
        <v>2</v>
      </c>
      <c r="M1382" s="47">
        <f t="shared" si="383"/>
        <v>4.5860000000000003</v>
      </c>
      <c r="N1382" s="53"/>
      <c r="O1382" s="53"/>
      <c r="P1382" s="53"/>
      <c r="Q1382" s="52"/>
      <c r="R1382" s="21"/>
    </row>
    <row r="1383" spans="2:18" x14ac:dyDescent="0.2">
      <c r="B1383" s="34">
        <v>23</v>
      </c>
      <c r="C1383" s="47">
        <v>-0.434</v>
      </c>
      <c r="D1383" s="47"/>
      <c r="E1383" s="47">
        <f t="shared" si="379"/>
        <v>-0.36199999999999999</v>
      </c>
      <c r="F1383" s="34">
        <f t="shared" si="378"/>
        <v>3</v>
      </c>
      <c r="G1383" s="47">
        <f t="shared" si="380"/>
        <v>-1.0859999999999999</v>
      </c>
      <c r="H1383" s="34"/>
      <c r="I1383" s="33">
        <v>12</v>
      </c>
      <c r="J1383" s="33">
        <v>1.41</v>
      </c>
      <c r="K1383" s="47">
        <f t="shared" si="381"/>
        <v>1.8635000000000002</v>
      </c>
      <c r="L1383" s="34">
        <f t="shared" si="382"/>
        <v>2</v>
      </c>
      <c r="M1383" s="47">
        <f t="shared" si="383"/>
        <v>3.7270000000000003</v>
      </c>
      <c r="N1383" s="50"/>
      <c r="O1383" s="50"/>
      <c r="P1383" s="50"/>
      <c r="Q1383" s="52"/>
      <c r="R1383" s="21"/>
    </row>
    <row r="1384" spans="2:18" x14ac:dyDescent="0.2">
      <c r="B1384" s="34">
        <v>26</v>
      </c>
      <c r="C1384" s="47">
        <v>-0.48199999999999998</v>
      </c>
      <c r="D1384" s="47"/>
      <c r="E1384" s="47">
        <f t="shared" si="379"/>
        <v>-0.45799999999999996</v>
      </c>
      <c r="F1384" s="34">
        <f t="shared" si="378"/>
        <v>3</v>
      </c>
      <c r="G1384" s="47">
        <f t="shared" si="380"/>
        <v>-1.3739999999999999</v>
      </c>
      <c r="H1384" s="34"/>
      <c r="I1384" s="33">
        <v>14</v>
      </c>
      <c r="J1384" s="33">
        <v>0.41799999999999998</v>
      </c>
      <c r="K1384" s="47">
        <f t="shared" si="381"/>
        <v>0.91399999999999992</v>
      </c>
      <c r="L1384" s="34">
        <f t="shared" si="382"/>
        <v>2</v>
      </c>
      <c r="M1384" s="47">
        <f t="shared" si="383"/>
        <v>1.8279999999999998</v>
      </c>
      <c r="N1384" s="53"/>
      <c r="O1384" s="53"/>
      <c r="P1384" s="53"/>
      <c r="Q1384" s="52"/>
      <c r="R1384" s="21"/>
    </row>
    <row r="1385" spans="2:18" x14ac:dyDescent="0.2">
      <c r="B1385" s="34">
        <v>30</v>
      </c>
      <c r="C1385" s="47">
        <v>-0.57599999999999996</v>
      </c>
      <c r="D1385" s="47"/>
      <c r="E1385" s="47">
        <f t="shared" si="379"/>
        <v>-0.52899999999999991</v>
      </c>
      <c r="F1385" s="34">
        <f t="shared" si="378"/>
        <v>4</v>
      </c>
      <c r="G1385" s="47">
        <f t="shared" si="380"/>
        <v>-2.1159999999999997</v>
      </c>
      <c r="H1385" s="34"/>
      <c r="I1385" s="34">
        <f>I1386-(J1385-J1386)*2</f>
        <v>14.4</v>
      </c>
      <c r="J1385" s="34">
        <v>0.5</v>
      </c>
      <c r="K1385" s="47">
        <f t="shared" si="381"/>
        <v>0.45899999999999996</v>
      </c>
      <c r="L1385" s="34">
        <f t="shared" si="382"/>
        <v>0.40000000000000036</v>
      </c>
      <c r="M1385" s="47">
        <f t="shared" si="383"/>
        <v>0.18360000000000015</v>
      </c>
      <c r="N1385" s="53"/>
      <c r="O1385" s="53"/>
      <c r="P1385" s="53"/>
      <c r="Q1385" s="52"/>
      <c r="R1385" s="21"/>
    </row>
    <row r="1386" spans="2:18" x14ac:dyDescent="0.2">
      <c r="B1386" s="34">
        <v>32</v>
      </c>
      <c r="C1386" s="47">
        <v>-0.58299999999999996</v>
      </c>
      <c r="D1386" s="47"/>
      <c r="E1386" s="47">
        <f t="shared" si="379"/>
        <v>-0.5794999999999999</v>
      </c>
      <c r="F1386" s="34">
        <f t="shared" si="378"/>
        <v>2</v>
      </c>
      <c r="G1386" s="47">
        <f t="shared" si="380"/>
        <v>-1.1589999999999998</v>
      </c>
      <c r="H1386" s="34"/>
      <c r="I1386" s="33">
        <f>I1387-9</f>
        <v>20</v>
      </c>
      <c r="J1386" s="33">
        <f>J1387</f>
        <v>-2.2999999999999998</v>
      </c>
      <c r="K1386" s="47">
        <f t="shared" si="381"/>
        <v>-0.89999999999999991</v>
      </c>
      <c r="L1386" s="34">
        <f t="shared" si="382"/>
        <v>5.6</v>
      </c>
      <c r="M1386" s="47">
        <f t="shared" si="383"/>
        <v>-5.0399999999999991</v>
      </c>
      <c r="N1386" s="50"/>
      <c r="O1386" s="50"/>
      <c r="P1386" s="50"/>
      <c r="Q1386" s="51"/>
      <c r="R1386" s="21"/>
    </row>
    <row r="1387" spans="2:18" x14ac:dyDescent="0.2">
      <c r="B1387" s="34">
        <v>35</v>
      </c>
      <c r="C1387" s="47">
        <v>-0.57299999999999995</v>
      </c>
      <c r="D1387" s="47"/>
      <c r="E1387" s="47">
        <f t="shared" si="379"/>
        <v>-0.57799999999999996</v>
      </c>
      <c r="F1387" s="34">
        <f t="shared" si="378"/>
        <v>3</v>
      </c>
      <c r="G1387" s="47">
        <f t="shared" si="380"/>
        <v>-1.734</v>
      </c>
      <c r="H1387" s="54"/>
      <c r="I1387" s="33">
        <v>29</v>
      </c>
      <c r="J1387" s="33">
        <v>-2.2999999999999998</v>
      </c>
      <c r="K1387" s="47">
        <f t="shared" si="381"/>
        <v>-2.2999999999999998</v>
      </c>
      <c r="L1387" s="34">
        <f t="shared" si="382"/>
        <v>9</v>
      </c>
      <c r="M1387" s="47">
        <f t="shared" si="383"/>
        <v>-20.7</v>
      </c>
      <c r="N1387" s="50"/>
      <c r="O1387" s="50"/>
      <c r="P1387" s="50"/>
      <c r="Q1387" s="51"/>
      <c r="R1387" s="21"/>
    </row>
    <row r="1388" spans="2:18" x14ac:dyDescent="0.2">
      <c r="B1388" s="34">
        <v>38</v>
      </c>
      <c r="C1388" s="47">
        <v>-0.38300000000000001</v>
      </c>
      <c r="D1388" s="47"/>
      <c r="E1388" s="47">
        <f t="shared" si="379"/>
        <v>-0.47799999999999998</v>
      </c>
      <c r="F1388" s="34">
        <f t="shared" si="378"/>
        <v>3</v>
      </c>
      <c r="G1388" s="47">
        <f t="shared" si="380"/>
        <v>-1.4339999999999999</v>
      </c>
      <c r="H1388" s="54"/>
      <c r="I1388" s="34">
        <f>I1387+9</f>
        <v>38</v>
      </c>
      <c r="J1388" s="34">
        <f>J1387</f>
        <v>-2.2999999999999998</v>
      </c>
      <c r="K1388" s="47">
        <f t="shared" si="381"/>
        <v>-2.2999999999999998</v>
      </c>
      <c r="L1388" s="34">
        <f t="shared" si="382"/>
        <v>9</v>
      </c>
      <c r="M1388" s="47">
        <f t="shared" si="383"/>
        <v>-20.7</v>
      </c>
      <c r="N1388" s="50"/>
      <c r="O1388" s="50"/>
      <c r="P1388" s="50"/>
      <c r="Q1388" s="51"/>
      <c r="R1388" s="21"/>
    </row>
    <row r="1389" spans="2:18" x14ac:dyDescent="0.2">
      <c r="B1389" s="48">
        <v>40</v>
      </c>
      <c r="C1389" s="55">
        <v>-0.28100000000000003</v>
      </c>
      <c r="D1389" s="55"/>
      <c r="E1389" s="47">
        <f t="shared" si="379"/>
        <v>-0.33200000000000002</v>
      </c>
      <c r="F1389" s="34">
        <f t="shared" si="378"/>
        <v>2</v>
      </c>
      <c r="G1389" s="47">
        <f t="shared" si="380"/>
        <v>-0.66400000000000003</v>
      </c>
      <c r="H1389" s="54"/>
      <c r="I1389" s="34">
        <f>I1388+(J1389-J1388)*2</f>
        <v>42</v>
      </c>
      <c r="J1389" s="34">
        <v>-0.3</v>
      </c>
      <c r="K1389" s="47">
        <f t="shared" si="381"/>
        <v>-1.2999999999999998</v>
      </c>
      <c r="L1389" s="34">
        <f t="shared" si="382"/>
        <v>4</v>
      </c>
      <c r="M1389" s="47">
        <f t="shared" si="383"/>
        <v>-5.1999999999999993</v>
      </c>
      <c r="N1389" s="50"/>
      <c r="O1389" s="50"/>
      <c r="P1389" s="50"/>
      <c r="Q1389" s="51"/>
      <c r="R1389" s="21"/>
    </row>
    <row r="1390" spans="2:18" x14ac:dyDescent="0.2">
      <c r="B1390" s="48">
        <v>44</v>
      </c>
      <c r="C1390" s="55">
        <v>-0.188</v>
      </c>
      <c r="D1390" s="55"/>
      <c r="E1390" s="47">
        <f t="shared" si="379"/>
        <v>-0.23450000000000001</v>
      </c>
      <c r="F1390" s="34">
        <f t="shared" si="378"/>
        <v>4</v>
      </c>
      <c r="G1390" s="47">
        <f t="shared" si="380"/>
        <v>-0.93800000000000006</v>
      </c>
      <c r="H1390" s="54"/>
      <c r="I1390" s="34">
        <v>44</v>
      </c>
      <c r="J1390" s="56">
        <v>-0.188</v>
      </c>
      <c r="K1390" s="47">
        <f t="shared" si="381"/>
        <v>-0.24399999999999999</v>
      </c>
      <c r="L1390" s="34">
        <f t="shared" si="382"/>
        <v>2</v>
      </c>
      <c r="M1390" s="47">
        <f t="shared" si="383"/>
        <v>-0.48799999999999999</v>
      </c>
      <c r="N1390" s="51"/>
      <c r="O1390" s="53"/>
      <c r="P1390" s="53"/>
      <c r="Q1390" s="51"/>
    </row>
    <row r="1391" spans="2:18" x14ac:dyDescent="0.2">
      <c r="B1391" s="48">
        <v>47</v>
      </c>
      <c r="C1391" s="55">
        <v>1.119</v>
      </c>
      <c r="D1391" s="55"/>
      <c r="E1391" s="47">
        <f t="shared" si="379"/>
        <v>0.46550000000000002</v>
      </c>
      <c r="F1391" s="34">
        <f t="shared" si="378"/>
        <v>3</v>
      </c>
      <c r="G1391" s="47">
        <f t="shared" si="380"/>
        <v>1.3965000000000001</v>
      </c>
      <c r="H1391" s="54"/>
      <c r="I1391" s="48">
        <v>47</v>
      </c>
      <c r="J1391" s="48">
        <v>1.119</v>
      </c>
      <c r="K1391" s="47">
        <f t="shared" si="381"/>
        <v>0.46550000000000002</v>
      </c>
      <c r="L1391" s="34">
        <f t="shared" si="382"/>
        <v>3</v>
      </c>
      <c r="M1391" s="47">
        <f t="shared" si="383"/>
        <v>1.3965000000000001</v>
      </c>
      <c r="N1391" s="51"/>
      <c r="O1391" s="57"/>
      <c r="P1391" s="57"/>
      <c r="Q1391" s="51"/>
    </row>
    <row r="1392" spans="2:18" x14ac:dyDescent="0.2">
      <c r="B1392" s="48">
        <v>50</v>
      </c>
      <c r="C1392" s="55">
        <v>1.617</v>
      </c>
      <c r="D1392" s="55"/>
      <c r="E1392" s="47">
        <f t="shared" si="379"/>
        <v>1.3679999999999999</v>
      </c>
      <c r="F1392" s="34">
        <f t="shared" si="378"/>
        <v>3</v>
      </c>
      <c r="G1392" s="47">
        <f t="shared" si="380"/>
        <v>4.1039999999999992</v>
      </c>
      <c r="H1392" s="51"/>
      <c r="I1392" s="48">
        <v>50</v>
      </c>
      <c r="J1392" s="48">
        <v>1.617</v>
      </c>
      <c r="K1392" s="47">
        <f t="shared" si="381"/>
        <v>1.3679999999999999</v>
      </c>
      <c r="L1392" s="34">
        <f t="shared" si="382"/>
        <v>3</v>
      </c>
      <c r="M1392" s="47">
        <f t="shared" si="383"/>
        <v>4.1039999999999992</v>
      </c>
      <c r="N1392" s="51"/>
      <c r="O1392" s="57"/>
      <c r="P1392" s="57"/>
      <c r="Q1392" s="51"/>
    </row>
    <row r="1393" spans="2:18" x14ac:dyDescent="0.2">
      <c r="B1393" s="48">
        <v>52</v>
      </c>
      <c r="C1393" s="55">
        <v>2.8180000000000001</v>
      </c>
      <c r="D1393" s="55"/>
      <c r="E1393" s="47">
        <f t="shared" si="379"/>
        <v>2.2175000000000002</v>
      </c>
      <c r="F1393" s="34">
        <f t="shared" si="378"/>
        <v>2</v>
      </c>
      <c r="G1393" s="47">
        <f t="shared" si="380"/>
        <v>4.4350000000000005</v>
      </c>
      <c r="H1393" s="51"/>
      <c r="I1393" s="48">
        <v>52</v>
      </c>
      <c r="J1393" s="48">
        <v>2.8180000000000001</v>
      </c>
      <c r="K1393" s="47">
        <f t="shared" si="381"/>
        <v>2.2175000000000002</v>
      </c>
      <c r="L1393" s="34">
        <f t="shared" si="382"/>
        <v>2</v>
      </c>
      <c r="M1393" s="47">
        <f t="shared" si="383"/>
        <v>4.4350000000000005</v>
      </c>
      <c r="N1393" s="57"/>
      <c r="O1393" s="57"/>
      <c r="P1393" s="57"/>
      <c r="Q1393" s="51"/>
    </row>
    <row r="1394" spans="2:18" x14ac:dyDescent="0.2">
      <c r="B1394" s="48">
        <v>54</v>
      </c>
      <c r="C1394" s="55">
        <v>4.0919999999999996</v>
      </c>
      <c r="D1394" s="55"/>
      <c r="E1394" s="47">
        <f t="shared" si="379"/>
        <v>3.4550000000000001</v>
      </c>
      <c r="F1394" s="34">
        <f t="shared" si="378"/>
        <v>2</v>
      </c>
      <c r="G1394" s="47">
        <f t="shared" si="380"/>
        <v>6.91</v>
      </c>
      <c r="H1394" s="51"/>
      <c r="I1394" s="48">
        <v>54</v>
      </c>
      <c r="J1394" s="48">
        <v>4.0919999999999996</v>
      </c>
      <c r="K1394" s="47">
        <f t="shared" si="381"/>
        <v>3.4550000000000001</v>
      </c>
      <c r="L1394" s="34">
        <f t="shared" si="382"/>
        <v>2</v>
      </c>
      <c r="M1394" s="47">
        <f t="shared" si="383"/>
        <v>6.91</v>
      </c>
      <c r="N1394" s="57"/>
      <c r="O1394" s="57"/>
      <c r="P1394" s="57"/>
      <c r="Q1394" s="51"/>
    </row>
    <row r="1395" spans="2:18" x14ac:dyDescent="0.2">
      <c r="B1395" s="48">
        <v>59</v>
      </c>
      <c r="C1395" s="55">
        <v>4.1189999999999998</v>
      </c>
      <c r="D1395" s="55"/>
      <c r="E1395" s="47">
        <f t="shared" si="379"/>
        <v>4.1054999999999993</v>
      </c>
      <c r="F1395" s="34">
        <f t="shared" si="378"/>
        <v>5</v>
      </c>
      <c r="G1395" s="47">
        <f t="shared" si="380"/>
        <v>20.527499999999996</v>
      </c>
      <c r="H1395" s="51"/>
      <c r="I1395" s="48">
        <v>59</v>
      </c>
      <c r="J1395" s="48">
        <v>4.1189999999999998</v>
      </c>
      <c r="K1395" s="47">
        <f t="shared" si="381"/>
        <v>4.1054999999999993</v>
      </c>
      <c r="L1395" s="34">
        <f t="shared" si="382"/>
        <v>5</v>
      </c>
      <c r="M1395" s="47">
        <f t="shared" si="383"/>
        <v>20.527499999999996</v>
      </c>
      <c r="N1395" s="57"/>
      <c r="O1395" s="57"/>
      <c r="P1395" s="57"/>
      <c r="Q1395" s="51"/>
    </row>
    <row r="1396" spans="2:18" x14ac:dyDescent="0.2">
      <c r="B1396" s="48">
        <v>64</v>
      </c>
      <c r="C1396" s="55">
        <v>4.0679999999999996</v>
      </c>
      <c r="D1396" s="55"/>
      <c r="E1396" s="47">
        <f t="shared" si="379"/>
        <v>4.0934999999999997</v>
      </c>
      <c r="F1396" s="34">
        <f t="shared" si="378"/>
        <v>5</v>
      </c>
      <c r="G1396" s="47">
        <f t="shared" si="380"/>
        <v>20.467499999999998</v>
      </c>
      <c r="H1396" s="47"/>
      <c r="I1396" s="48">
        <v>64</v>
      </c>
      <c r="J1396" s="48">
        <v>4.0679999999999996</v>
      </c>
      <c r="K1396" s="47">
        <f t="shared" si="381"/>
        <v>4.0934999999999997</v>
      </c>
      <c r="L1396" s="34">
        <f t="shared" si="382"/>
        <v>5</v>
      </c>
      <c r="M1396" s="47">
        <f t="shared" si="383"/>
        <v>20.467499999999998</v>
      </c>
      <c r="N1396" s="57"/>
      <c r="O1396" s="57"/>
      <c r="P1396" s="57"/>
      <c r="Q1396" s="51"/>
    </row>
    <row r="1397" spans="2:18" x14ac:dyDescent="0.2">
      <c r="B1397" s="48">
        <v>67</v>
      </c>
      <c r="C1397" s="55">
        <v>2.3170000000000002</v>
      </c>
      <c r="D1397" s="55"/>
      <c r="E1397" s="47">
        <f t="shared" si="379"/>
        <v>3.1924999999999999</v>
      </c>
      <c r="F1397" s="34">
        <f t="shared" si="378"/>
        <v>3</v>
      </c>
      <c r="G1397" s="47">
        <f t="shared" si="380"/>
        <v>9.5775000000000006</v>
      </c>
      <c r="H1397" s="47"/>
      <c r="I1397" s="48">
        <v>67</v>
      </c>
      <c r="J1397" s="48">
        <v>2.3170000000000002</v>
      </c>
      <c r="K1397" s="47">
        <f t="shared" si="381"/>
        <v>3.1924999999999999</v>
      </c>
      <c r="L1397" s="34">
        <f t="shared" si="382"/>
        <v>3</v>
      </c>
      <c r="M1397" s="47">
        <f t="shared" si="383"/>
        <v>9.5775000000000006</v>
      </c>
      <c r="N1397" s="53"/>
      <c r="O1397" s="57"/>
      <c r="P1397" s="57"/>
      <c r="Q1397" s="51"/>
    </row>
    <row r="1398" spans="2:18" x14ac:dyDescent="0.2">
      <c r="B1398" s="48">
        <v>70</v>
      </c>
      <c r="C1398" s="55">
        <v>0.91400000000000003</v>
      </c>
      <c r="D1398" s="55"/>
      <c r="E1398" s="47">
        <f t="shared" si="379"/>
        <v>1.6155000000000002</v>
      </c>
      <c r="F1398" s="34">
        <f t="shared" si="378"/>
        <v>3</v>
      </c>
      <c r="G1398" s="47">
        <f t="shared" si="380"/>
        <v>4.8465000000000007</v>
      </c>
      <c r="H1398" s="47"/>
      <c r="I1398" s="48">
        <v>70</v>
      </c>
      <c r="J1398" s="48">
        <v>0.91400000000000003</v>
      </c>
      <c r="K1398" s="47">
        <f t="shared" si="381"/>
        <v>1.6155000000000002</v>
      </c>
      <c r="L1398" s="34">
        <f t="shared" si="382"/>
        <v>3</v>
      </c>
      <c r="M1398" s="47">
        <f t="shared" si="383"/>
        <v>4.8465000000000007</v>
      </c>
      <c r="N1398" s="50"/>
      <c r="O1398" s="50"/>
      <c r="P1398" s="50"/>
      <c r="Q1398" s="51"/>
      <c r="R1398" s="21"/>
    </row>
    <row r="1399" spans="2:18" x14ac:dyDescent="0.2">
      <c r="B1399" s="48"/>
      <c r="C1399" s="55"/>
      <c r="D1399" s="55"/>
      <c r="E1399" s="47"/>
      <c r="F1399" s="34"/>
      <c r="G1399" s="47"/>
      <c r="H1399" s="47"/>
      <c r="I1399" s="47"/>
      <c r="J1399" s="48"/>
      <c r="K1399" s="47"/>
      <c r="L1399" s="34">
        <f>SUM(L1376:L1398)</f>
        <v>70</v>
      </c>
      <c r="M1399" s="34">
        <f>SUM(M1376:M1398)</f>
        <v>39.980599999999995</v>
      </c>
      <c r="N1399" s="50"/>
      <c r="O1399" s="50"/>
      <c r="P1399" s="50"/>
      <c r="Q1399" s="51"/>
      <c r="R1399" s="21"/>
    </row>
    <row r="1400" spans="2:18" ht="15" x14ac:dyDescent="0.2">
      <c r="B1400" s="48"/>
      <c r="C1400" s="55"/>
      <c r="D1400" s="55"/>
      <c r="E1400" s="47"/>
      <c r="F1400" s="34">
        <f>SUM(F1375:F1399)</f>
        <v>70</v>
      </c>
      <c r="G1400" s="47">
        <f>SUM(G1375:G1399)</f>
        <v>81.654000000000011</v>
      </c>
      <c r="H1400" s="47"/>
      <c r="I1400" s="47"/>
      <c r="J1400" s="58"/>
      <c r="K1400" s="47"/>
      <c r="L1400" s="34"/>
      <c r="M1400" s="47"/>
      <c r="N1400" s="50"/>
      <c r="O1400" s="50"/>
      <c r="P1400" s="50"/>
      <c r="Q1400" s="51"/>
      <c r="R1400" s="21"/>
    </row>
    <row r="1401" spans="2:18" x14ac:dyDescent="0.2">
      <c r="B1401" s="48"/>
      <c r="C1401" s="55"/>
      <c r="D1401" s="55"/>
      <c r="E1401" s="47"/>
      <c r="F1401" s="34"/>
      <c r="G1401" s="47"/>
      <c r="H1401" s="34" t="s">
        <v>10</v>
      </c>
      <c r="I1401" s="34"/>
      <c r="J1401" s="34">
        <f>G1400</f>
        <v>81.654000000000011</v>
      </c>
      <c r="K1401" s="47" t="s">
        <v>11</v>
      </c>
      <c r="L1401" s="34">
        <f>M1399</f>
        <v>39.980599999999995</v>
      </c>
      <c r="M1401" s="47">
        <f>J1401-L1401</f>
        <v>41.673400000000015</v>
      </c>
      <c r="N1401" s="50"/>
      <c r="O1401" s="50"/>
      <c r="P1401" s="50"/>
      <c r="Q1401" s="51"/>
      <c r="R1401" s="21"/>
    </row>
    <row r="1402" spans="2:18" ht="15" x14ac:dyDescent="0.2">
      <c r="B1402" s="58"/>
      <c r="C1402" s="61"/>
      <c r="D1402" s="61"/>
      <c r="E1402" s="58"/>
      <c r="F1402" s="54" t="s">
        <v>7</v>
      </c>
      <c r="G1402" s="54"/>
      <c r="H1402" s="160">
        <v>7.2</v>
      </c>
      <c r="I1402" s="160"/>
      <c r="J1402" s="58"/>
      <c r="K1402" s="58"/>
      <c r="L1402" s="58"/>
      <c r="M1402" s="58"/>
      <c r="N1402" s="57"/>
      <c r="O1402" s="57"/>
      <c r="P1402" s="57"/>
      <c r="Q1402" s="51"/>
    </row>
    <row r="1403" spans="2:18" x14ac:dyDescent="0.2">
      <c r="B1403" s="161" t="s">
        <v>8</v>
      </c>
      <c r="C1403" s="161"/>
      <c r="D1403" s="161"/>
      <c r="E1403" s="161"/>
      <c r="F1403" s="161"/>
      <c r="G1403" s="161"/>
      <c r="H1403" s="51" t="s">
        <v>5</v>
      </c>
      <c r="I1403" s="161" t="s">
        <v>9</v>
      </c>
      <c r="J1403" s="161"/>
      <c r="K1403" s="161"/>
      <c r="L1403" s="161"/>
      <c r="M1403" s="161"/>
      <c r="N1403" s="62"/>
      <c r="O1403" s="62"/>
      <c r="P1403" s="50">
        <f>I1418-I1416</f>
        <v>18</v>
      </c>
      <c r="Q1403" s="51"/>
    </row>
    <row r="1404" spans="2:18" x14ac:dyDescent="0.2">
      <c r="B1404" s="34">
        <v>0</v>
      </c>
      <c r="C1404" s="47">
        <v>1.087</v>
      </c>
      <c r="D1404" s="47"/>
      <c r="E1404" s="34"/>
      <c r="F1404" s="34"/>
      <c r="G1404" s="34"/>
      <c r="H1404" s="34"/>
      <c r="I1404" s="48"/>
      <c r="J1404" s="49"/>
      <c r="K1404" s="47"/>
      <c r="L1404" s="34"/>
      <c r="M1404" s="47"/>
      <c r="N1404" s="50"/>
      <c r="O1404" s="50"/>
      <c r="P1404" s="50"/>
      <c r="Q1404" s="51"/>
      <c r="R1404" s="21"/>
    </row>
    <row r="1405" spans="2:18" x14ac:dyDescent="0.2">
      <c r="B1405" s="34">
        <v>5</v>
      </c>
      <c r="C1405" s="47">
        <v>1.107</v>
      </c>
      <c r="D1405" s="47"/>
      <c r="E1405" s="47">
        <f>(C1404+C1405)/2</f>
        <v>1.097</v>
      </c>
      <c r="F1405" s="34">
        <f t="shared" ref="F1405:F1427" si="384">B1405-B1404</f>
        <v>5</v>
      </c>
      <c r="G1405" s="47">
        <f>E1405*F1405</f>
        <v>5.4849999999999994</v>
      </c>
      <c r="H1405" s="34"/>
      <c r="I1405" s="33"/>
      <c r="J1405" s="33"/>
      <c r="K1405" s="47"/>
      <c r="L1405" s="34"/>
      <c r="M1405" s="47"/>
      <c r="N1405" s="50"/>
      <c r="O1405" s="50"/>
      <c r="P1405" s="50"/>
      <c r="Q1405" s="52"/>
      <c r="R1405" s="21"/>
    </row>
    <row r="1406" spans="2:18" x14ac:dyDescent="0.2">
      <c r="B1406" s="34">
        <v>6</v>
      </c>
      <c r="C1406" s="47">
        <v>1.1839999999999999</v>
      </c>
      <c r="D1406" s="47"/>
      <c r="E1406" s="47">
        <f t="shared" ref="E1406:E1427" si="385">(C1405+C1406)/2</f>
        <v>1.1455</v>
      </c>
      <c r="F1406" s="34">
        <f t="shared" si="384"/>
        <v>1</v>
      </c>
      <c r="G1406" s="47">
        <f t="shared" ref="G1406:G1427" si="386">E1406*F1406</f>
        <v>1.1455</v>
      </c>
      <c r="H1406" s="34"/>
      <c r="I1406" s="33"/>
      <c r="J1406" s="33"/>
      <c r="K1406" s="47"/>
      <c r="L1406" s="34"/>
      <c r="M1406" s="47"/>
      <c r="N1406" s="50"/>
      <c r="O1406" s="50"/>
      <c r="P1406" s="50"/>
      <c r="Q1406" s="52"/>
      <c r="R1406" s="21"/>
    </row>
    <row r="1407" spans="2:18" x14ac:dyDescent="0.2">
      <c r="B1407" s="34">
        <v>8</v>
      </c>
      <c r="C1407" s="47">
        <v>2.149</v>
      </c>
      <c r="D1407" s="47"/>
      <c r="E1407" s="47">
        <f t="shared" si="385"/>
        <v>1.6665000000000001</v>
      </c>
      <c r="F1407" s="34">
        <f t="shared" si="384"/>
        <v>2</v>
      </c>
      <c r="G1407" s="47">
        <f t="shared" si="386"/>
        <v>3.3330000000000002</v>
      </c>
      <c r="H1407" s="34"/>
      <c r="I1407" s="33">
        <v>0</v>
      </c>
      <c r="J1407" s="33">
        <v>1.087</v>
      </c>
      <c r="K1407" s="47"/>
      <c r="L1407" s="34"/>
      <c r="M1407" s="47"/>
      <c r="N1407" s="50"/>
      <c r="O1407" s="50"/>
      <c r="P1407" s="50"/>
      <c r="Q1407" s="52"/>
      <c r="R1407" s="21"/>
    </row>
    <row r="1408" spans="2:18" x14ac:dyDescent="0.2">
      <c r="B1408" s="34">
        <v>10</v>
      </c>
      <c r="C1408" s="47">
        <v>2.1379999999999999</v>
      </c>
      <c r="D1408" s="47"/>
      <c r="E1408" s="47">
        <f t="shared" si="385"/>
        <v>2.1435</v>
      </c>
      <c r="F1408" s="34">
        <f t="shared" si="384"/>
        <v>2</v>
      </c>
      <c r="G1408" s="47">
        <f t="shared" si="386"/>
        <v>4.2869999999999999</v>
      </c>
      <c r="H1408" s="34"/>
      <c r="I1408" s="33">
        <v>5</v>
      </c>
      <c r="J1408" s="33">
        <v>1.107</v>
      </c>
      <c r="K1408" s="47">
        <f t="shared" ref="K1408:K1428" si="387">AVERAGE(J1407,J1408)</f>
        <v>1.097</v>
      </c>
      <c r="L1408" s="34">
        <f t="shared" ref="L1408:L1428" si="388">I1408-I1407</f>
        <v>5</v>
      </c>
      <c r="M1408" s="47">
        <f t="shared" ref="M1408:M1428" si="389">L1408*K1408</f>
        <v>5.4849999999999994</v>
      </c>
      <c r="N1408" s="50"/>
      <c r="O1408" s="50"/>
      <c r="P1408" s="50"/>
      <c r="Q1408" s="52"/>
      <c r="R1408" s="21"/>
    </row>
    <row r="1409" spans="2:18" x14ac:dyDescent="0.2">
      <c r="B1409" s="34">
        <v>12</v>
      </c>
      <c r="C1409" s="47">
        <v>1.1619999999999999</v>
      </c>
      <c r="D1409" s="47"/>
      <c r="E1409" s="47">
        <f t="shared" si="385"/>
        <v>1.65</v>
      </c>
      <c r="F1409" s="34">
        <f t="shared" si="384"/>
        <v>2</v>
      </c>
      <c r="G1409" s="47">
        <f t="shared" si="386"/>
        <v>3.3</v>
      </c>
      <c r="H1409" s="34"/>
      <c r="I1409" s="33">
        <v>6</v>
      </c>
      <c r="J1409" s="33">
        <v>1.1839999999999999</v>
      </c>
      <c r="K1409" s="47">
        <f t="shared" si="387"/>
        <v>1.1455</v>
      </c>
      <c r="L1409" s="34">
        <f t="shared" si="388"/>
        <v>1</v>
      </c>
      <c r="M1409" s="47">
        <f t="shared" si="389"/>
        <v>1.1455</v>
      </c>
      <c r="N1409" s="50"/>
      <c r="O1409" s="50"/>
      <c r="P1409" s="50"/>
      <c r="Q1409" s="52"/>
      <c r="R1409" s="21"/>
    </row>
    <row r="1410" spans="2:18" x14ac:dyDescent="0.2">
      <c r="B1410" s="34">
        <v>14</v>
      </c>
      <c r="C1410" s="47">
        <v>0.28599999999999998</v>
      </c>
      <c r="D1410" s="47"/>
      <c r="E1410" s="47">
        <f t="shared" si="385"/>
        <v>0.72399999999999998</v>
      </c>
      <c r="F1410" s="34">
        <f t="shared" si="384"/>
        <v>2</v>
      </c>
      <c r="G1410" s="47">
        <f t="shared" si="386"/>
        <v>1.448</v>
      </c>
      <c r="H1410" s="51"/>
      <c r="I1410" s="33">
        <v>8</v>
      </c>
      <c r="J1410" s="33">
        <v>2.149</v>
      </c>
      <c r="K1410" s="47">
        <f t="shared" si="387"/>
        <v>1.6665000000000001</v>
      </c>
      <c r="L1410" s="34">
        <f t="shared" si="388"/>
        <v>2</v>
      </c>
      <c r="M1410" s="47">
        <f t="shared" si="389"/>
        <v>3.3330000000000002</v>
      </c>
      <c r="N1410" s="50"/>
      <c r="O1410" s="50"/>
      <c r="P1410" s="50"/>
      <c r="Q1410" s="52"/>
      <c r="R1410" s="21"/>
    </row>
    <row r="1411" spans="2:18" x14ac:dyDescent="0.2">
      <c r="B1411" s="34">
        <v>17</v>
      </c>
      <c r="C1411" s="47">
        <v>-0.51600000000000001</v>
      </c>
      <c r="D1411" s="47"/>
      <c r="E1411" s="47">
        <f t="shared" si="385"/>
        <v>-0.11500000000000002</v>
      </c>
      <c r="F1411" s="34">
        <f t="shared" si="384"/>
        <v>3</v>
      </c>
      <c r="G1411" s="47">
        <f t="shared" si="386"/>
        <v>-0.34500000000000008</v>
      </c>
      <c r="H1411" s="51"/>
      <c r="I1411" s="33">
        <v>10</v>
      </c>
      <c r="J1411" s="33">
        <v>2.1379999999999999</v>
      </c>
      <c r="K1411" s="47">
        <f t="shared" si="387"/>
        <v>2.1435</v>
      </c>
      <c r="L1411" s="34">
        <f t="shared" si="388"/>
        <v>2</v>
      </c>
      <c r="M1411" s="47">
        <f t="shared" si="389"/>
        <v>4.2869999999999999</v>
      </c>
      <c r="N1411" s="50"/>
      <c r="O1411" s="50"/>
      <c r="P1411" s="50"/>
      <c r="Q1411" s="52"/>
      <c r="R1411" s="21"/>
    </row>
    <row r="1412" spans="2:18" x14ac:dyDescent="0.2">
      <c r="B1412" s="34">
        <v>20</v>
      </c>
      <c r="C1412" s="47">
        <v>-0.96099999999999997</v>
      </c>
      <c r="D1412" s="47"/>
      <c r="E1412" s="47">
        <f t="shared" si="385"/>
        <v>-0.73849999999999993</v>
      </c>
      <c r="F1412" s="34">
        <f t="shared" si="384"/>
        <v>3</v>
      </c>
      <c r="G1412" s="47">
        <f t="shared" si="386"/>
        <v>-2.2154999999999996</v>
      </c>
      <c r="H1412" s="51"/>
      <c r="I1412" s="33">
        <v>12</v>
      </c>
      <c r="J1412" s="33">
        <v>1.1619999999999999</v>
      </c>
      <c r="K1412" s="47">
        <f t="shared" si="387"/>
        <v>1.65</v>
      </c>
      <c r="L1412" s="34">
        <f t="shared" si="388"/>
        <v>2</v>
      </c>
      <c r="M1412" s="47">
        <f t="shared" si="389"/>
        <v>3.3</v>
      </c>
      <c r="N1412" s="53"/>
      <c r="O1412" s="53"/>
      <c r="P1412" s="53"/>
      <c r="Q1412" s="52"/>
      <c r="R1412" s="21"/>
    </row>
    <row r="1413" spans="2:18" x14ac:dyDescent="0.2">
      <c r="B1413" s="34">
        <v>23</v>
      </c>
      <c r="C1413" s="47">
        <v>-1.0129999999999999</v>
      </c>
      <c r="D1413" s="47"/>
      <c r="E1413" s="47">
        <f t="shared" si="385"/>
        <v>-0.98699999999999988</v>
      </c>
      <c r="F1413" s="34">
        <f t="shared" si="384"/>
        <v>3</v>
      </c>
      <c r="G1413" s="47">
        <f t="shared" si="386"/>
        <v>-2.9609999999999994</v>
      </c>
      <c r="H1413" s="34"/>
      <c r="I1413" s="33">
        <v>14</v>
      </c>
      <c r="J1413" s="33">
        <v>0.28599999999999998</v>
      </c>
      <c r="K1413" s="47">
        <f t="shared" si="387"/>
        <v>0.72399999999999998</v>
      </c>
      <c r="L1413" s="34">
        <f t="shared" si="388"/>
        <v>2</v>
      </c>
      <c r="M1413" s="47">
        <f t="shared" si="389"/>
        <v>1.448</v>
      </c>
      <c r="N1413" s="50"/>
      <c r="O1413" s="50"/>
      <c r="P1413" s="50"/>
      <c r="Q1413" s="52"/>
      <c r="R1413" s="21"/>
    </row>
    <row r="1414" spans="2:18" x14ac:dyDescent="0.2">
      <c r="B1414" s="34">
        <v>26</v>
      </c>
      <c r="C1414" s="47">
        <v>-1.115</v>
      </c>
      <c r="D1414" s="47"/>
      <c r="E1414" s="47">
        <f t="shared" si="385"/>
        <v>-1.0640000000000001</v>
      </c>
      <c r="F1414" s="34">
        <f t="shared" si="384"/>
        <v>3</v>
      </c>
      <c r="G1414" s="47">
        <f t="shared" si="386"/>
        <v>-3.1920000000000002</v>
      </c>
      <c r="H1414" s="34"/>
      <c r="I1414" s="33">
        <v>17</v>
      </c>
      <c r="J1414" s="33">
        <v>-0.51600000000000001</v>
      </c>
      <c r="K1414" s="47">
        <f t="shared" si="387"/>
        <v>-0.11500000000000002</v>
      </c>
      <c r="L1414" s="34">
        <f t="shared" si="388"/>
        <v>3</v>
      </c>
      <c r="M1414" s="47">
        <f t="shared" si="389"/>
        <v>-0.34500000000000008</v>
      </c>
      <c r="N1414" s="53"/>
      <c r="O1414" s="53"/>
      <c r="P1414" s="53"/>
      <c r="Q1414" s="52"/>
      <c r="R1414" s="21"/>
    </row>
    <row r="1415" spans="2:18" x14ac:dyDescent="0.2">
      <c r="B1415" s="34">
        <v>31</v>
      </c>
      <c r="C1415" s="47">
        <v>-1.2030000000000001</v>
      </c>
      <c r="D1415" s="47"/>
      <c r="E1415" s="47">
        <f t="shared" si="385"/>
        <v>-1.159</v>
      </c>
      <c r="F1415" s="34">
        <f t="shared" si="384"/>
        <v>5</v>
      </c>
      <c r="G1415" s="47">
        <f t="shared" si="386"/>
        <v>-5.7949999999999999</v>
      </c>
      <c r="H1415" s="34"/>
      <c r="I1415" s="34">
        <f>I1416-(J1415-J1416)*2</f>
        <v>17.940000000000001</v>
      </c>
      <c r="J1415" s="34">
        <v>-1</v>
      </c>
      <c r="K1415" s="47">
        <f t="shared" si="387"/>
        <v>-0.75800000000000001</v>
      </c>
      <c r="L1415" s="34">
        <f t="shared" si="388"/>
        <v>0.94000000000000128</v>
      </c>
      <c r="M1415" s="47">
        <f t="shared" si="389"/>
        <v>-0.71252000000000093</v>
      </c>
      <c r="N1415" s="53"/>
      <c r="O1415" s="53"/>
      <c r="P1415" s="53"/>
      <c r="Q1415" s="52"/>
      <c r="R1415" s="21"/>
    </row>
    <row r="1416" spans="2:18" x14ac:dyDescent="0.2">
      <c r="B1416" s="34">
        <v>35</v>
      </c>
      <c r="C1416" s="47">
        <v>-1.123</v>
      </c>
      <c r="D1416" s="47"/>
      <c r="E1416" s="47">
        <f t="shared" si="385"/>
        <v>-1.163</v>
      </c>
      <c r="F1416" s="34">
        <f t="shared" si="384"/>
        <v>4</v>
      </c>
      <c r="G1416" s="47">
        <f t="shared" si="386"/>
        <v>-4.6520000000000001</v>
      </c>
      <c r="H1416" s="34"/>
      <c r="I1416" s="33">
        <f>I1417-9</f>
        <v>20.5</v>
      </c>
      <c r="J1416" s="33">
        <f>J1417</f>
        <v>-2.2799999999999998</v>
      </c>
      <c r="K1416" s="47">
        <f t="shared" si="387"/>
        <v>-1.64</v>
      </c>
      <c r="L1416" s="34">
        <f t="shared" si="388"/>
        <v>2.5599999999999987</v>
      </c>
      <c r="M1416" s="47">
        <f t="shared" si="389"/>
        <v>-4.1983999999999977</v>
      </c>
      <c r="N1416" s="50"/>
      <c r="O1416" s="50"/>
      <c r="P1416" s="50"/>
      <c r="Q1416" s="51"/>
      <c r="R1416" s="21"/>
    </row>
    <row r="1417" spans="2:18" x14ac:dyDescent="0.2">
      <c r="B1417" s="34">
        <v>38</v>
      </c>
      <c r="C1417" s="47">
        <v>-0.996</v>
      </c>
      <c r="D1417" s="47"/>
      <c r="E1417" s="47">
        <f t="shared" si="385"/>
        <v>-1.0594999999999999</v>
      </c>
      <c r="F1417" s="34">
        <f t="shared" si="384"/>
        <v>3</v>
      </c>
      <c r="G1417" s="47">
        <f t="shared" si="386"/>
        <v>-3.1784999999999997</v>
      </c>
      <c r="H1417" s="54"/>
      <c r="I1417" s="33">
        <v>29.5</v>
      </c>
      <c r="J1417" s="33">
        <v>-2.2799999999999998</v>
      </c>
      <c r="K1417" s="47">
        <f t="shared" si="387"/>
        <v>-2.2799999999999998</v>
      </c>
      <c r="L1417" s="34">
        <f t="shared" si="388"/>
        <v>9</v>
      </c>
      <c r="M1417" s="47">
        <f t="shared" si="389"/>
        <v>-20.52</v>
      </c>
      <c r="N1417" s="50"/>
      <c r="O1417" s="50"/>
      <c r="P1417" s="50"/>
      <c r="Q1417" s="51"/>
      <c r="R1417" s="21"/>
    </row>
    <row r="1418" spans="2:18" x14ac:dyDescent="0.2">
      <c r="B1418" s="34">
        <v>41</v>
      </c>
      <c r="C1418" s="47">
        <v>-0.91300000000000003</v>
      </c>
      <c r="D1418" s="47"/>
      <c r="E1418" s="47">
        <f t="shared" si="385"/>
        <v>-0.95450000000000002</v>
      </c>
      <c r="F1418" s="34">
        <f t="shared" si="384"/>
        <v>3</v>
      </c>
      <c r="G1418" s="47">
        <f t="shared" si="386"/>
        <v>-2.8635000000000002</v>
      </c>
      <c r="H1418" s="54"/>
      <c r="I1418" s="34">
        <f>I1417+9</f>
        <v>38.5</v>
      </c>
      <c r="J1418" s="34">
        <f>J1417</f>
        <v>-2.2799999999999998</v>
      </c>
      <c r="K1418" s="47">
        <f t="shared" si="387"/>
        <v>-2.2799999999999998</v>
      </c>
      <c r="L1418" s="34">
        <f t="shared" si="388"/>
        <v>9</v>
      </c>
      <c r="M1418" s="47">
        <f t="shared" si="389"/>
        <v>-20.52</v>
      </c>
      <c r="N1418" s="50"/>
      <c r="O1418" s="50"/>
      <c r="P1418" s="50"/>
      <c r="Q1418" s="51"/>
      <c r="R1418" s="21"/>
    </row>
    <row r="1419" spans="2:18" x14ac:dyDescent="0.2">
      <c r="B1419" s="48">
        <v>44</v>
      </c>
      <c r="C1419" s="55">
        <v>2.8000000000000001E-2</v>
      </c>
      <c r="D1419" s="55"/>
      <c r="E1419" s="47">
        <f t="shared" si="385"/>
        <v>-0.4425</v>
      </c>
      <c r="F1419" s="34">
        <f t="shared" si="384"/>
        <v>3</v>
      </c>
      <c r="G1419" s="47">
        <f t="shared" si="386"/>
        <v>-1.3275000000000001</v>
      </c>
      <c r="H1419" s="54"/>
      <c r="I1419" s="34">
        <f>I1418+(J1419-J1418)*2</f>
        <v>41.24</v>
      </c>
      <c r="J1419" s="34">
        <v>-0.91</v>
      </c>
      <c r="K1419" s="47">
        <f t="shared" si="387"/>
        <v>-1.595</v>
      </c>
      <c r="L1419" s="34">
        <f t="shared" si="388"/>
        <v>2.740000000000002</v>
      </c>
      <c r="M1419" s="47">
        <f t="shared" si="389"/>
        <v>-4.370300000000003</v>
      </c>
      <c r="N1419" s="50"/>
      <c r="O1419" s="50"/>
      <c r="P1419" s="50"/>
      <c r="Q1419" s="51"/>
      <c r="R1419" s="21"/>
    </row>
    <row r="1420" spans="2:18" x14ac:dyDescent="0.2">
      <c r="B1420" s="48">
        <v>47</v>
      </c>
      <c r="C1420" s="55">
        <v>0.98699999999999999</v>
      </c>
      <c r="D1420" s="55"/>
      <c r="E1420" s="47">
        <f t="shared" si="385"/>
        <v>0.50749999999999995</v>
      </c>
      <c r="F1420" s="34">
        <f t="shared" si="384"/>
        <v>3</v>
      </c>
      <c r="G1420" s="47">
        <f t="shared" si="386"/>
        <v>1.5225</v>
      </c>
      <c r="H1420" s="54"/>
      <c r="I1420" s="34">
        <v>41</v>
      </c>
      <c r="J1420" s="56">
        <v>-0.91300000000000003</v>
      </c>
      <c r="K1420" s="47">
        <f t="shared" si="387"/>
        <v>-0.91149999999999998</v>
      </c>
      <c r="L1420" s="34">
        <f t="shared" si="388"/>
        <v>-0.24000000000000199</v>
      </c>
      <c r="M1420" s="47">
        <f t="shared" si="389"/>
        <v>0.21876000000000181</v>
      </c>
      <c r="N1420" s="51"/>
      <c r="O1420" s="53"/>
      <c r="P1420" s="53"/>
      <c r="Q1420" s="51"/>
    </row>
    <row r="1421" spans="2:18" x14ac:dyDescent="0.2">
      <c r="B1421" s="48">
        <v>49</v>
      </c>
      <c r="C1421" s="55">
        <v>2.0369999999999999</v>
      </c>
      <c r="D1421" s="55"/>
      <c r="E1421" s="47">
        <f t="shared" si="385"/>
        <v>1.512</v>
      </c>
      <c r="F1421" s="34">
        <f t="shared" si="384"/>
        <v>2</v>
      </c>
      <c r="G1421" s="47">
        <f t="shared" si="386"/>
        <v>3.024</v>
      </c>
      <c r="H1421" s="54"/>
      <c r="I1421" s="48">
        <v>44</v>
      </c>
      <c r="J1421" s="48">
        <v>2.8000000000000001E-2</v>
      </c>
      <c r="K1421" s="47">
        <f t="shared" si="387"/>
        <v>-0.4425</v>
      </c>
      <c r="L1421" s="34">
        <f t="shared" si="388"/>
        <v>3</v>
      </c>
      <c r="M1421" s="47">
        <f t="shared" si="389"/>
        <v>-1.3275000000000001</v>
      </c>
      <c r="N1421" s="51"/>
      <c r="O1421" s="57"/>
      <c r="P1421" s="57"/>
      <c r="Q1421" s="51"/>
    </row>
    <row r="1422" spans="2:18" x14ac:dyDescent="0.2">
      <c r="B1422" s="48">
        <v>51</v>
      </c>
      <c r="C1422" s="55">
        <v>3.282</v>
      </c>
      <c r="D1422" s="55"/>
      <c r="E1422" s="47">
        <f t="shared" si="385"/>
        <v>2.6595</v>
      </c>
      <c r="F1422" s="34">
        <f t="shared" si="384"/>
        <v>2</v>
      </c>
      <c r="G1422" s="47">
        <f t="shared" si="386"/>
        <v>5.319</v>
      </c>
      <c r="H1422" s="51"/>
      <c r="I1422" s="48">
        <v>47</v>
      </c>
      <c r="J1422" s="48">
        <v>0.98699999999999999</v>
      </c>
      <c r="K1422" s="47">
        <f t="shared" si="387"/>
        <v>0.50749999999999995</v>
      </c>
      <c r="L1422" s="34">
        <f t="shared" si="388"/>
        <v>3</v>
      </c>
      <c r="M1422" s="47">
        <f t="shared" si="389"/>
        <v>1.5225</v>
      </c>
      <c r="N1422" s="51"/>
      <c r="O1422" s="57"/>
      <c r="P1422" s="57"/>
      <c r="Q1422" s="51"/>
    </row>
    <row r="1423" spans="2:18" x14ac:dyDescent="0.2">
      <c r="B1423" s="48">
        <v>52</v>
      </c>
      <c r="C1423" s="55">
        <v>3.9390000000000001</v>
      </c>
      <c r="D1423" s="55"/>
      <c r="E1423" s="47">
        <f t="shared" si="385"/>
        <v>3.6105</v>
      </c>
      <c r="F1423" s="34">
        <f t="shared" si="384"/>
        <v>1</v>
      </c>
      <c r="G1423" s="47">
        <f t="shared" si="386"/>
        <v>3.6105</v>
      </c>
      <c r="H1423" s="51"/>
      <c r="I1423" s="48">
        <v>49</v>
      </c>
      <c r="J1423" s="48">
        <v>2.0369999999999999</v>
      </c>
      <c r="K1423" s="47">
        <f t="shared" si="387"/>
        <v>1.512</v>
      </c>
      <c r="L1423" s="34">
        <f t="shared" si="388"/>
        <v>2</v>
      </c>
      <c r="M1423" s="47">
        <f t="shared" si="389"/>
        <v>3.024</v>
      </c>
      <c r="N1423" s="57"/>
      <c r="O1423" s="57"/>
      <c r="P1423" s="57"/>
      <c r="Q1423" s="51"/>
    </row>
    <row r="1424" spans="2:18" x14ac:dyDescent="0.2">
      <c r="B1424" s="48">
        <v>57</v>
      </c>
      <c r="C1424" s="55">
        <v>3.9780000000000002</v>
      </c>
      <c r="D1424" s="55"/>
      <c r="E1424" s="47">
        <f t="shared" si="385"/>
        <v>3.9584999999999999</v>
      </c>
      <c r="F1424" s="34">
        <f t="shared" si="384"/>
        <v>5</v>
      </c>
      <c r="G1424" s="47">
        <f t="shared" si="386"/>
        <v>19.7925</v>
      </c>
      <c r="H1424" s="51"/>
      <c r="I1424" s="48">
        <v>51</v>
      </c>
      <c r="J1424" s="48">
        <v>3.282</v>
      </c>
      <c r="K1424" s="47">
        <f t="shared" si="387"/>
        <v>2.6595</v>
      </c>
      <c r="L1424" s="34">
        <f t="shared" si="388"/>
        <v>2</v>
      </c>
      <c r="M1424" s="47">
        <f t="shared" si="389"/>
        <v>5.319</v>
      </c>
      <c r="N1424" s="57"/>
      <c r="O1424" s="57"/>
      <c r="P1424" s="57"/>
      <c r="Q1424" s="51"/>
    </row>
    <row r="1425" spans="2:18" x14ac:dyDescent="0.2">
      <c r="B1425" s="48">
        <v>62</v>
      </c>
      <c r="C1425" s="55">
        <v>3.9279999999999999</v>
      </c>
      <c r="D1425" s="55"/>
      <c r="E1425" s="47">
        <f t="shared" si="385"/>
        <v>3.9530000000000003</v>
      </c>
      <c r="F1425" s="34">
        <f t="shared" si="384"/>
        <v>5</v>
      </c>
      <c r="G1425" s="47">
        <f t="shared" si="386"/>
        <v>19.765000000000001</v>
      </c>
      <c r="H1425" s="51"/>
      <c r="I1425" s="48">
        <v>52</v>
      </c>
      <c r="J1425" s="48">
        <v>3.9390000000000001</v>
      </c>
      <c r="K1425" s="47">
        <f t="shared" si="387"/>
        <v>3.6105</v>
      </c>
      <c r="L1425" s="34">
        <f t="shared" si="388"/>
        <v>1</v>
      </c>
      <c r="M1425" s="47">
        <f t="shared" si="389"/>
        <v>3.6105</v>
      </c>
      <c r="N1425" s="57"/>
      <c r="O1425" s="57"/>
      <c r="P1425" s="57"/>
      <c r="Q1425" s="51"/>
    </row>
    <row r="1426" spans="2:18" x14ac:dyDescent="0.2">
      <c r="B1426" s="48">
        <v>65</v>
      </c>
      <c r="C1426" s="55">
        <v>2.0870000000000002</v>
      </c>
      <c r="D1426" s="55"/>
      <c r="E1426" s="47">
        <f t="shared" si="385"/>
        <v>3.0075000000000003</v>
      </c>
      <c r="F1426" s="34">
        <f t="shared" si="384"/>
        <v>3</v>
      </c>
      <c r="G1426" s="47">
        <f t="shared" si="386"/>
        <v>9.0225000000000009</v>
      </c>
      <c r="H1426" s="47"/>
      <c r="I1426" s="48">
        <v>57</v>
      </c>
      <c r="J1426" s="48">
        <v>3.9780000000000002</v>
      </c>
      <c r="K1426" s="47">
        <f t="shared" si="387"/>
        <v>3.9584999999999999</v>
      </c>
      <c r="L1426" s="34">
        <f t="shared" si="388"/>
        <v>5</v>
      </c>
      <c r="M1426" s="47">
        <f t="shared" si="389"/>
        <v>19.7925</v>
      </c>
      <c r="N1426" s="57"/>
      <c r="O1426" s="57"/>
      <c r="P1426" s="57"/>
      <c r="Q1426" s="51"/>
    </row>
    <row r="1427" spans="2:18" x14ac:dyDescent="0.2">
      <c r="B1427" s="48">
        <v>70</v>
      </c>
      <c r="C1427" s="55">
        <v>1.079</v>
      </c>
      <c r="D1427" s="55"/>
      <c r="E1427" s="47">
        <f t="shared" si="385"/>
        <v>1.5830000000000002</v>
      </c>
      <c r="F1427" s="34">
        <f t="shared" si="384"/>
        <v>5</v>
      </c>
      <c r="G1427" s="47">
        <f t="shared" si="386"/>
        <v>7.9150000000000009</v>
      </c>
      <c r="H1427" s="47"/>
      <c r="I1427" s="48">
        <v>62</v>
      </c>
      <c r="J1427" s="48">
        <v>3.9279999999999999</v>
      </c>
      <c r="K1427" s="47">
        <f t="shared" si="387"/>
        <v>3.9530000000000003</v>
      </c>
      <c r="L1427" s="34">
        <f t="shared" si="388"/>
        <v>5</v>
      </c>
      <c r="M1427" s="47">
        <f t="shared" si="389"/>
        <v>19.765000000000001</v>
      </c>
      <c r="N1427" s="53"/>
      <c r="O1427" s="57"/>
      <c r="P1427" s="57"/>
      <c r="Q1427" s="51"/>
    </row>
    <row r="1428" spans="2:18" x14ac:dyDescent="0.2">
      <c r="B1428" s="48"/>
      <c r="C1428" s="55"/>
      <c r="D1428" s="55"/>
      <c r="E1428" s="47"/>
      <c r="F1428" s="34"/>
      <c r="G1428" s="47"/>
      <c r="H1428" s="47"/>
      <c r="I1428" s="48">
        <v>65</v>
      </c>
      <c r="J1428" s="48">
        <v>2.0870000000000002</v>
      </c>
      <c r="K1428" s="47">
        <f t="shared" si="387"/>
        <v>3.0075000000000003</v>
      </c>
      <c r="L1428" s="34">
        <f t="shared" si="388"/>
        <v>3</v>
      </c>
      <c r="M1428" s="47">
        <f t="shared" si="389"/>
        <v>9.0225000000000009</v>
      </c>
      <c r="N1428" s="50"/>
      <c r="O1428" s="50"/>
      <c r="P1428" s="50"/>
      <c r="Q1428" s="51"/>
      <c r="R1428" s="21"/>
    </row>
    <row r="1429" spans="2:18" x14ac:dyDescent="0.2">
      <c r="B1429" s="48"/>
      <c r="C1429" s="55"/>
      <c r="D1429" s="55"/>
      <c r="E1429" s="47"/>
      <c r="F1429" s="34"/>
      <c r="G1429" s="47"/>
      <c r="H1429" s="47"/>
      <c r="I1429" s="47">
        <v>70</v>
      </c>
      <c r="J1429" s="48">
        <v>1.079</v>
      </c>
      <c r="K1429" s="47">
        <f t="shared" ref="K1429" si="390">AVERAGE(J1428,J1429)</f>
        <v>1.5830000000000002</v>
      </c>
      <c r="L1429" s="34">
        <f t="shared" ref="L1429" si="391">I1429-I1428</f>
        <v>5</v>
      </c>
      <c r="M1429" s="47">
        <f t="shared" ref="M1429" si="392">L1429*K1429</f>
        <v>7.9150000000000009</v>
      </c>
      <c r="N1429" s="50"/>
      <c r="O1429" s="50"/>
      <c r="P1429" s="50"/>
      <c r="Q1429" s="51"/>
      <c r="R1429" s="21"/>
    </row>
    <row r="1430" spans="2:18" ht="15" x14ac:dyDescent="0.2">
      <c r="B1430" s="48"/>
      <c r="C1430" s="55"/>
      <c r="D1430" s="55"/>
      <c r="E1430" s="47"/>
      <c r="F1430" s="34">
        <f>SUM(F1405:F1429)</f>
        <v>70</v>
      </c>
      <c r="G1430" s="47">
        <f>SUM(G1405:G1429)</f>
        <v>62.43950000000001</v>
      </c>
      <c r="H1430" s="47"/>
      <c r="I1430" s="47"/>
      <c r="J1430" s="58"/>
      <c r="K1430" s="47"/>
      <c r="L1430" s="34">
        <f>SUM(L1408:L1429)</f>
        <v>70</v>
      </c>
      <c r="M1430" s="47">
        <f>SUM(M1408:M1429)</f>
        <v>37.194540000000011</v>
      </c>
      <c r="N1430" s="50"/>
      <c r="O1430" s="50"/>
      <c r="P1430" s="50"/>
      <c r="Q1430" s="51"/>
      <c r="R1430" s="21"/>
    </row>
    <row r="1431" spans="2:18" x14ac:dyDescent="0.2">
      <c r="B1431" s="48"/>
      <c r="C1431" s="55"/>
      <c r="D1431" s="55"/>
      <c r="E1431" s="47"/>
      <c r="F1431" s="34"/>
      <c r="G1431" s="47"/>
      <c r="H1431" s="34" t="s">
        <v>10</v>
      </c>
      <c r="I1431" s="34"/>
      <c r="J1431" s="34">
        <f>G1430</f>
        <v>62.43950000000001</v>
      </c>
      <c r="K1431" s="47" t="s">
        <v>11</v>
      </c>
      <c r="L1431" s="34">
        <f>M1430</f>
        <v>37.194540000000011</v>
      </c>
      <c r="M1431" s="47">
        <f>J1431-L1431</f>
        <v>25.244959999999999</v>
      </c>
      <c r="N1431" s="50"/>
      <c r="O1431" s="50"/>
      <c r="P1431" s="50"/>
      <c r="Q1431" s="51"/>
      <c r="R1431" s="21"/>
    </row>
    <row r="1432" spans="2:18" x14ac:dyDescent="0.2">
      <c r="B1432" s="52"/>
      <c r="C1432" s="59"/>
      <c r="D1432" s="59"/>
      <c r="E1432" s="51"/>
      <c r="F1432" s="51"/>
      <c r="G1432" s="51"/>
      <c r="H1432" s="51"/>
      <c r="I1432" s="51"/>
      <c r="J1432" s="60"/>
      <c r="K1432" s="51"/>
      <c r="L1432" s="51"/>
      <c r="M1432" s="51"/>
      <c r="N1432" s="51"/>
      <c r="O1432" s="51"/>
      <c r="P1432" s="51"/>
      <c r="Q1432" s="51"/>
    </row>
    <row r="1433" spans="2:18" ht="15" x14ac:dyDescent="0.2">
      <c r="B1433" s="58"/>
      <c r="C1433" s="61"/>
      <c r="D1433" s="61"/>
      <c r="E1433" s="58"/>
      <c r="F1433" s="54" t="s">
        <v>7</v>
      </c>
      <c r="G1433" s="54"/>
      <c r="H1433" s="160">
        <v>7.4</v>
      </c>
      <c r="I1433" s="160"/>
      <c r="J1433" s="58"/>
      <c r="K1433" s="58"/>
      <c r="L1433" s="58"/>
      <c r="M1433" s="58"/>
      <c r="N1433" s="57"/>
      <c r="O1433" s="57"/>
      <c r="P1433" s="57"/>
      <c r="Q1433" s="51"/>
    </row>
    <row r="1434" spans="2:18" x14ac:dyDescent="0.2">
      <c r="B1434" s="161" t="s">
        <v>8</v>
      </c>
      <c r="C1434" s="161"/>
      <c r="D1434" s="161"/>
      <c r="E1434" s="161"/>
      <c r="F1434" s="161"/>
      <c r="G1434" s="161"/>
      <c r="H1434" s="51" t="s">
        <v>5</v>
      </c>
      <c r="I1434" s="161" t="s">
        <v>9</v>
      </c>
      <c r="J1434" s="161"/>
      <c r="K1434" s="161"/>
      <c r="L1434" s="161"/>
      <c r="M1434" s="161"/>
      <c r="N1434" s="62"/>
      <c r="O1434" s="62"/>
      <c r="P1434" s="50">
        <f>I1449-I1447</f>
        <v>18</v>
      </c>
      <c r="Q1434" s="51"/>
    </row>
    <row r="1435" spans="2:18" x14ac:dyDescent="0.2">
      <c r="B1435" s="34">
        <v>0</v>
      </c>
      <c r="C1435" s="47">
        <v>2.141</v>
      </c>
      <c r="D1435" s="47"/>
      <c r="E1435" s="34"/>
      <c r="F1435" s="34"/>
      <c r="G1435" s="34"/>
      <c r="H1435" s="34"/>
      <c r="I1435" s="48"/>
      <c r="J1435" s="49"/>
      <c r="K1435" s="47"/>
      <c r="L1435" s="34"/>
      <c r="M1435" s="47"/>
      <c r="N1435" s="50"/>
      <c r="O1435" s="50"/>
      <c r="P1435" s="50"/>
      <c r="Q1435" s="51"/>
      <c r="R1435" s="21"/>
    </row>
    <row r="1436" spans="2:18" x14ac:dyDescent="0.2">
      <c r="B1436" s="34">
        <v>5</v>
      </c>
      <c r="C1436" s="47">
        <v>2.1970000000000001</v>
      </c>
      <c r="D1436" s="47"/>
      <c r="E1436" s="47">
        <f>(C1435+C1436)/2</f>
        <v>2.169</v>
      </c>
      <c r="F1436" s="34">
        <f t="shared" ref="F1436:F1459" si="393">B1436-B1435</f>
        <v>5</v>
      </c>
      <c r="G1436" s="47">
        <f>E1436*F1436</f>
        <v>10.845000000000001</v>
      </c>
      <c r="H1436" s="34"/>
      <c r="I1436" s="33"/>
      <c r="J1436" s="33"/>
      <c r="K1436" s="47"/>
      <c r="L1436" s="34"/>
      <c r="M1436" s="47"/>
      <c r="N1436" s="50"/>
      <c r="O1436" s="50"/>
      <c r="P1436" s="50"/>
      <c r="Q1436" s="52"/>
      <c r="R1436" s="21"/>
    </row>
    <row r="1437" spans="2:18" x14ac:dyDescent="0.2">
      <c r="B1437" s="34">
        <v>7</v>
      </c>
      <c r="C1437" s="47">
        <v>2.488</v>
      </c>
      <c r="D1437" s="47"/>
      <c r="E1437" s="47">
        <f t="shared" ref="E1437:E1458" si="394">(C1436+C1437)/2</f>
        <v>2.3425000000000002</v>
      </c>
      <c r="F1437" s="34">
        <f t="shared" si="393"/>
        <v>2</v>
      </c>
      <c r="G1437" s="47">
        <f t="shared" ref="G1437:G1458" si="395">E1437*F1437</f>
        <v>4.6850000000000005</v>
      </c>
      <c r="H1437" s="34"/>
      <c r="I1437" s="33"/>
      <c r="J1437" s="33"/>
      <c r="K1437" s="47"/>
      <c r="L1437" s="34"/>
      <c r="M1437" s="47"/>
      <c r="N1437" s="50"/>
      <c r="O1437" s="50"/>
      <c r="P1437" s="50"/>
      <c r="Q1437" s="52"/>
      <c r="R1437" s="21"/>
    </row>
    <row r="1438" spans="2:18" x14ac:dyDescent="0.2">
      <c r="B1438" s="34">
        <v>10</v>
      </c>
      <c r="C1438" s="47">
        <v>2.4980000000000002</v>
      </c>
      <c r="D1438" s="47"/>
      <c r="E1438" s="47">
        <f t="shared" si="394"/>
        <v>2.4930000000000003</v>
      </c>
      <c r="F1438" s="34">
        <f t="shared" si="393"/>
        <v>3</v>
      </c>
      <c r="G1438" s="47">
        <f t="shared" si="395"/>
        <v>7.479000000000001</v>
      </c>
      <c r="H1438" s="34"/>
      <c r="I1438" s="33"/>
      <c r="J1438" s="33"/>
      <c r="K1438" s="47"/>
      <c r="L1438" s="34"/>
      <c r="M1438" s="47"/>
      <c r="N1438" s="50"/>
      <c r="O1438" s="50"/>
      <c r="P1438" s="50"/>
      <c r="Q1438" s="52"/>
      <c r="R1438" s="21"/>
    </row>
    <row r="1439" spans="2:18" x14ac:dyDescent="0.2">
      <c r="B1439" s="34">
        <v>12</v>
      </c>
      <c r="C1439" s="47">
        <v>2.0459999999999998</v>
      </c>
      <c r="D1439" s="47"/>
      <c r="E1439" s="47">
        <f t="shared" si="394"/>
        <v>2.2720000000000002</v>
      </c>
      <c r="F1439" s="34">
        <f t="shared" si="393"/>
        <v>2</v>
      </c>
      <c r="G1439" s="47">
        <f t="shared" si="395"/>
        <v>4.5440000000000005</v>
      </c>
      <c r="H1439" s="34"/>
      <c r="I1439" s="33">
        <v>0</v>
      </c>
      <c r="J1439" s="33">
        <v>2.141</v>
      </c>
      <c r="K1439" s="47"/>
      <c r="L1439" s="34"/>
      <c r="M1439" s="47"/>
      <c r="N1439" s="50"/>
      <c r="O1439" s="50"/>
      <c r="P1439" s="50"/>
      <c r="Q1439" s="52"/>
      <c r="R1439" s="21"/>
    </row>
    <row r="1440" spans="2:18" x14ac:dyDescent="0.2">
      <c r="B1440" s="34">
        <v>15</v>
      </c>
      <c r="C1440" s="47">
        <v>0.98899999999999999</v>
      </c>
      <c r="D1440" s="47"/>
      <c r="E1440" s="47">
        <f t="shared" si="394"/>
        <v>1.5174999999999998</v>
      </c>
      <c r="F1440" s="34">
        <f t="shared" si="393"/>
        <v>3</v>
      </c>
      <c r="G1440" s="47">
        <f t="shared" si="395"/>
        <v>4.5524999999999993</v>
      </c>
      <c r="H1440" s="34"/>
      <c r="I1440" s="33">
        <v>5</v>
      </c>
      <c r="J1440" s="33">
        <v>2.1970000000000001</v>
      </c>
      <c r="K1440" s="47">
        <f t="shared" ref="K1440:K1459" si="396">AVERAGE(J1439,J1440)</f>
        <v>2.169</v>
      </c>
      <c r="L1440" s="34">
        <f t="shared" ref="L1440:L1459" si="397">I1440-I1439</f>
        <v>5</v>
      </c>
      <c r="M1440" s="47">
        <f t="shared" ref="M1440:M1459" si="398">L1440*K1440</f>
        <v>10.845000000000001</v>
      </c>
      <c r="N1440" s="50"/>
      <c r="O1440" s="50"/>
      <c r="P1440" s="50"/>
      <c r="Q1440" s="52"/>
      <c r="R1440" s="21"/>
    </row>
    <row r="1441" spans="2:18" x14ac:dyDescent="0.2">
      <c r="B1441" s="34">
        <v>18</v>
      </c>
      <c r="C1441" s="47">
        <v>9.2999999999999999E-2</v>
      </c>
      <c r="D1441" s="47"/>
      <c r="E1441" s="47">
        <f t="shared" si="394"/>
        <v>0.54100000000000004</v>
      </c>
      <c r="F1441" s="34">
        <f t="shared" si="393"/>
        <v>3</v>
      </c>
      <c r="G1441" s="47">
        <f t="shared" si="395"/>
        <v>1.6230000000000002</v>
      </c>
      <c r="H1441" s="51"/>
      <c r="I1441" s="33">
        <v>7</v>
      </c>
      <c r="J1441" s="33">
        <v>2.488</v>
      </c>
      <c r="K1441" s="47">
        <f t="shared" si="396"/>
        <v>2.3425000000000002</v>
      </c>
      <c r="L1441" s="34">
        <f t="shared" si="397"/>
        <v>2</v>
      </c>
      <c r="M1441" s="47">
        <f t="shared" si="398"/>
        <v>4.6850000000000005</v>
      </c>
      <c r="N1441" s="50"/>
      <c r="O1441" s="50"/>
      <c r="P1441" s="50"/>
      <c r="Q1441" s="52"/>
      <c r="R1441" s="21"/>
    </row>
    <row r="1442" spans="2:18" x14ac:dyDescent="0.2">
      <c r="B1442" s="34">
        <v>21</v>
      </c>
      <c r="C1442" s="47">
        <v>-0.505</v>
      </c>
      <c r="D1442" s="47"/>
      <c r="E1442" s="47">
        <f t="shared" si="394"/>
        <v>-0.20600000000000002</v>
      </c>
      <c r="F1442" s="34">
        <f t="shared" si="393"/>
        <v>3</v>
      </c>
      <c r="G1442" s="47">
        <f t="shared" si="395"/>
        <v>-0.6180000000000001</v>
      </c>
      <c r="H1442" s="51"/>
      <c r="I1442" s="33">
        <v>10</v>
      </c>
      <c r="J1442" s="33">
        <v>2.4980000000000002</v>
      </c>
      <c r="K1442" s="47">
        <f t="shared" si="396"/>
        <v>2.4930000000000003</v>
      </c>
      <c r="L1442" s="34">
        <f t="shared" si="397"/>
        <v>3</v>
      </c>
      <c r="M1442" s="47">
        <f t="shared" si="398"/>
        <v>7.479000000000001</v>
      </c>
      <c r="N1442" s="50"/>
      <c r="O1442" s="50"/>
      <c r="P1442" s="50"/>
      <c r="Q1442" s="52"/>
      <c r="R1442" s="21"/>
    </row>
    <row r="1443" spans="2:18" x14ac:dyDescent="0.2">
      <c r="B1443" s="34">
        <v>24</v>
      </c>
      <c r="C1443" s="47">
        <v>-0.80600000000000005</v>
      </c>
      <c r="D1443" s="47"/>
      <c r="E1443" s="47">
        <f t="shared" si="394"/>
        <v>-0.65549999999999997</v>
      </c>
      <c r="F1443" s="34">
        <f t="shared" si="393"/>
        <v>3</v>
      </c>
      <c r="G1443" s="47">
        <f t="shared" si="395"/>
        <v>-1.9664999999999999</v>
      </c>
      <c r="H1443" s="51"/>
      <c r="I1443" s="33">
        <v>12</v>
      </c>
      <c r="J1443" s="33">
        <v>2.0459999999999998</v>
      </c>
      <c r="K1443" s="47">
        <f t="shared" si="396"/>
        <v>2.2720000000000002</v>
      </c>
      <c r="L1443" s="34">
        <f t="shared" si="397"/>
        <v>2</v>
      </c>
      <c r="M1443" s="47">
        <f t="shared" si="398"/>
        <v>4.5440000000000005</v>
      </c>
      <c r="N1443" s="53"/>
      <c r="O1443" s="53"/>
      <c r="P1443" s="53"/>
      <c r="Q1443" s="52"/>
      <c r="R1443" s="21"/>
    </row>
    <row r="1444" spans="2:18" x14ac:dyDescent="0.2">
      <c r="B1444" s="34">
        <v>27</v>
      </c>
      <c r="C1444" s="47">
        <v>-0.95299999999999996</v>
      </c>
      <c r="D1444" s="47"/>
      <c r="E1444" s="47">
        <f t="shared" si="394"/>
        <v>-0.87949999999999995</v>
      </c>
      <c r="F1444" s="34">
        <f t="shared" si="393"/>
        <v>3</v>
      </c>
      <c r="G1444" s="47">
        <f t="shared" si="395"/>
        <v>-2.6384999999999996</v>
      </c>
      <c r="H1444" s="34"/>
      <c r="I1444" s="33">
        <v>15</v>
      </c>
      <c r="J1444" s="33">
        <v>0.98899999999999999</v>
      </c>
      <c r="K1444" s="47">
        <f t="shared" si="396"/>
        <v>1.5174999999999998</v>
      </c>
      <c r="L1444" s="34">
        <f t="shared" si="397"/>
        <v>3</v>
      </c>
      <c r="M1444" s="47">
        <f t="shared" si="398"/>
        <v>4.5524999999999993</v>
      </c>
      <c r="N1444" s="50"/>
      <c r="O1444" s="50"/>
      <c r="P1444" s="50"/>
      <c r="Q1444" s="52"/>
      <c r="R1444" s="21"/>
    </row>
    <row r="1445" spans="2:18" x14ac:dyDescent="0.2">
      <c r="B1445" s="34">
        <v>30</v>
      </c>
      <c r="C1445" s="47">
        <v>-1.014</v>
      </c>
      <c r="D1445" s="47"/>
      <c r="E1445" s="47">
        <f t="shared" si="394"/>
        <v>-0.98350000000000004</v>
      </c>
      <c r="F1445" s="34">
        <f t="shared" si="393"/>
        <v>3</v>
      </c>
      <c r="G1445" s="47">
        <f t="shared" si="395"/>
        <v>-2.9504999999999999</v>
      </c>
      <c r="H1445" s="34"/>
      <c r="I1445" s="33">
        <v>18</v>
      </c>
      <c r="J1445" s="33">
        <v>9.2999999999999999E-2</v>
      </c>
      <c r="K1445" s="47">
        <f t="shared" si="396"/>
        <v>0.54100000000000004</v>
      </c>
      <c r="L1445" s="34">
        <f t="shared" si="397"/>
        <v>3</v>
      </c>
      <c r="M1445" s="47">
        <f t="shared" si="398"/>
        <v>1.6230000000000002</v>
      </c>
      <c r="N1445" s="53"/>
      <c r="O1445" s="53"/>
      <c r="P1445" s="53"/>
      <c r="Q1445" s="52"/>
      <c r="R1445" s="21"/>
    </row>
    <row r="1446" spans="2:18" x14ac:dyDescent="0.2">
      <c r="B1446" s="34">
        <v>33</v>
      </c>
      <c r="C1446" s="47">
        <v>-1.042</v>
      </c>
      <c r="D1446" s="47"/>
      <c r="E1446" s="47">
        <f t="shared" si="394"/>
        <v>-1.028</v>
      </c>
      <c r="F1446" s="34">
        <f t="shared" si="393"/>
        <v>3</v>
      </c>
      <c r="G1446" s="47">
        <f t="shared" si="395"/>
        <v>-3.0840000000000001</v>
      </c>
      <c r="H1446" s="34"/>
      <c r="I1446" s="34">
        <f>I1447-(J1446-J1447)*2</f>
        <v>18.98</v>
      </c>
      <c r="J1446" s="34">
        <v>0</v>
      </c>
      <c r="K1446" s="47">
        <f t="shared" si="396"/>
        <v>4.65E-2</v>
      </c>
      <c r="L1446" s="34">
        <f t="shared" si="397"/>
        <v>0.98000000000000043</v>
      </c>
      <c r="M1446" s="47">
        <f t="shared" si="398"/>
        <v>4.557000000000002E-2</v>
      </c>
      <c r="N1446" s="53"/>
      <c r="O1446" s="53"/>
      <c r="P1446" s="53"/>
      <c r="Q1446" s="52"/>
      <c r="R1446" s="21"/>
    </row>
    <row r="1447" spans="2:18" x14ac:dyDescent="0.2">
      <c r="B1447" s="34">
        <v>36</v>
      </c>
      <c r="C1447" s="47">
        <v>-1.0109999999999999</v>
      </c>
      <c r="D1447" s="47"/>
      <c r="E1447" s="47">
        <f t="shared" si="394"/>
        <v>-1.0265</v>
      </c>
      <c r="F1447" s="34">
        <f t="shared" si="393"/>
        <v>3</v>
      </c>
      <c r="G1447" s="47">
        <f t="shared" si="395"/>
        <v>-3.0794999999999999</v>
      </c>
      <c r="H1447" s="34"/>
      <c r="I1447" s="33">
        <f>I1448-9</f>
        <v>23.5</v>
      </c>
      <c r="J1447" s="33">
        <f>J1448</f>
        <v>-2.2599999999999998</v>
      </c>
      <c r="K1447" s="47">
        <f t="shared" si="396"/>
        <v>-1.1299999999999999</v>
      </c>
      <c r="L1447" s="34">
        <f t="shared" si="397"/>
        <v>4.5199999999999996</v>
      </c>
      <c r="M1447" s="47">
        <f t="shared" si="398"/>
        <v>-5.1075999999999988</v>
      </c>
      <c r="N1447" s="50"/>
      <c r="O1447" s="50"/>
      <c r="P1447" s="50"/>
      <c r="Q1447" s="51"/>
      <c r="R1447" s="21"/>
    </row>
    <row r="1448" spans="2:18" x14ac:dyDescent="0.2">
      <c r="B1448" s="34">
        <v>39</v>
      </c>
      <c r="C1448" s="47">
        <v>-0.95499999999999996</v>
      </c>
      <c r="D1448" s="47"/>
      <c r="E1448" s="47">
        <f t="shared" si="394"/>
        <v>-0.98299999999999987</v>
      </c>
      <c r="F1448" s="34">
        <f t="shared" si="393"/>
        <v>3</v>
      </c>
      <c r="G1448" s="47">
        <f t="shared" si="395"/>
        <v>-2.9489999999999998</v>
      </c>
      <c r="H1448" s="54"/>
      <c r="I1448" s="33">
        <v>32.5</v>
      </c>
      <c r="J1448" s="33">
        <v>-2.2599999999999998</v>
      </c>
      <c r="K1448" s="47">
        <f t="shared" si="396"/>
        <v>-2.2599999999999998</v>
      </c>
      <c r="L1448" s="34">
        <f t="shared" si="397"/>
        <v>9</v>
      </c>
      <c r="M1448" s="47">
        <f t="shared" si="398"/>
        <v>-20.339999999999996</v>
      </c>
      <c r="N1448" s="50"/>
      <c r="O1448" s="50"/>
      <c r="P1448" s="50"/>
      <c r="Q1448" s="51"/>
      <c r="R1448" s="21"/>
    </row>
    <row r="1449" spans="2:18" x14ac:dyDescent="0.2">
      <c r="B1449" s="34">
        <v>42</v>
      </c>
      <c r="C1449" s="47">
        <v>-0.70399999999999996</v>
      </c>
      <c r="D1449" s="47"/>
      <c r="E1449" s="47">
        <f t="shared" si="394"/>
        <v>-0.8294999999999999</v>
      </c>
      <c r="F1449" s="34">
        <f t="shared" si="393"/>
        <v>3</v>
      </c>
      <c r="G1449" s="47">
        <f t="shared" si="395"/>
        <v>-2.4884999999999997</v>
      </c>
      <c r="H1449" s="54"/>
      <c r="I1449" s="34">
        <f>I1448+9</f>
        <v>41.5</v>
      </c>
      <c r="J1449" s="34">
        <f>J1448</f>
        <v>-2.2599999999999998</v>
      </c>
      <c r="K1449" s="47">
        <f t="shared" si="396"/>
        <v>-2.2599999999999998</v>
      </c>
      <c r="L1449" s="34">
        <f t="shared" si="397"/>
        <v>9</v>
      </c>
      <c r="M1449" s="47">
        <f t="shared" si="398"/>
        <v>-20.339999999999996</v>
      </c>
      <c r="N1449" s="50"/>
      <c r="O1449" s="50"/>
      <c r="P1449" s="50"/>
      <c r="Q1449" s="51"/>
      <c r="R1449" s="21"/>
    </row>
    <row r="1450" spans="2:18" x14ac:dyDescent="0.2">
      <c r="B1450" s="48">
        <v>45</v>
      </c>
      <c r="C1450" s="55">
        <v>-0.314</v>
      </c>
      <c r="D1450" s="55"/>
      <c r="E1450" s="47">
        <f t="shared" si="394"/>
        <v>-0.50900000000000001</v>
      </c>
      <c r="F1450" s="34">
        <f t="shared" si="393"/>
        <v>3</v>
      </c>
      <c r="G1450" s="47">
        <f t="shared" si="395"/>
        <v>-1.5270000000000001</v>
      </c>
      <c r="H1450" s="54"/>
      <c r="I1450" s="34">
        <f>I1449+(J1450-J1449)*2</f>
        <v>45.62</v>
      </c>
      <c r="J1450" s="34">
        <v>-0.2</v>
      </c>
      <c r="K1450" s="47">
        <f t="shared" si="396"/>
        <v>-1.23</v>
      </c>
      <c r="L1450" s="34">
        <f t="shared" si="397"/>
        <v>4.1199999999999974</v>
      </c>
      <c r="M1450" s="47">
        <f t="shared" si="398"/>
        <v>-5.067599999999997</v>
      </c>
      <c r="N1450" s="50"/>
      <c r="O1450" s="50"/>
      <c r="P1450" s="50"/>
      <c r="Q1450" s="51"/>
      <c r="R1450" s="21"/>
    </row>
    <row r="1451" spans="2:18" x14ac:dyDescent="0.2">
      <c r="B1451" s="48">
        <v>48</v>
      </c>
      <c r="C1451" s="55">
        <v>9.4E-2</v>
      </c>
      <c r="D1451" s="55"/>
      <c r="E1451" s="47">
        <f t="shared" si="394"/>
        <v>-0.11</v>
      </c>
      <c r="F1451" s="34">
        <f t="shared" si="393"/>
        <v>3</v>
      </c>
      <c r="G1451" s="47">
        <f t="shared" si="395"/>
        <v>-0.33</v>
      </c>
      <c r="H1451" s="54"/>
      <c r="I1451" s="34">
        <v>48</v>
      </c>
      <c r="J1451" s="56">
        <v>9.4E-2</v>
      </c>
      <c r="K1451" s="47">
        <f t="shared" si="396"/>
        <v>-5.3000000000000005E-2</v>
      </c>
      <c r="L1451" s="34">
        <f t="shared" si="397"/>
        <v>2.3800000000000026</v>
      </c>
      <c r="M1451" s="47">
        <f t="shared" si="398"/>
        <v>-0.12614000000000014</v>
      </c>
      <c r="N1451" s="51"/>
      <c r="O1451" s="53"/>
      <c r="P1451" s="53"/>
      <c r="Q1451" s="51"/>
    </row>
    <row r="1452" spans="2:18" x14ac:dyDescent="0.2">
      <c r="B1452" s="48">
        <v>50</v>
      </c>
      <c r="C1452" s="55">
        <v>1.0940000000000001</v>
      </c>
      <c r="D1452" s="55"/>
      <c r="E1452" s="47">
        <f t="shared" si="394"/>
        <v>0.59400000000000008</v>
      </c>
      <c r="F1452" s="34">
        <f t="shared" si="393"/>
        <v>2</v>
      </c>
      <c r="G1452" s="47">
        <f t="shared" si="395"/>
        <v>1.1880000000000002</v>
      </c>
      <c r="H1452" s="54"/>
      <c r="I1452" s="48">
        <v>50</v>
      </c>
      <c r="J1452" s="48">
        <v>1.0940000000000001</v>
      </c>
      <c r="K1452" s="47">
        <f t="shared" si="396"/>
        <v>0.59400000000000008</v>
      </c>
      <c r="L1452" s="34">
        <f t="shared" si="397"/>
        <v>2</v>
      </c>
      <c r="M1452" s="47">
        <f t="shared" si="398"/>
        <v>1.1880000000000002</v>
      </c>
      <c r="N1452" s="51"/>
      <c r="O1452" s="57"/>
      <c r="P1452" s="57"/>
      <c r="Q1452" s="51"/>
    </row>
    <row r="1453" spans="2:18" x14ac:dyDescent="0.2">
      <c r="B1453" s="48">
        <v>52</v>
      </c>
      <c r="C1453" s="55">
        <v>1.946</v>
      </c>
      <c r="D1453" s="55"/>
      <c r="E1453" s="47">
        <f t="shared" si="394"/>
        <v>1.52</v>
      </c>
      <c r="F1453" s="34">
        <f t="shared" si="393"/>
        <v>2</v>
      </c>
      <c r="G1453" s="47">
        <f t="shared" si="395"/>
        <v>3.04</v>
      </c>
      <c r="H1453" s="51"/>
      <c r="I1453" s="48">
        <v>52</v>
      </c>
      <c r="J1453" s="48">
        <v>1.946</v>
      </c>
      <c r="K1453" s="47">
        <f t="shared" si="396"/>
        <v>1.52</v>
      </c>
      <c r="L1453" s="34">
        <f t="shared" si="397"/>
        <v>2</v>
      </c>
      <c r="M1453" s="47">
        <f t="shared" si="398"/>
        <v>3.04</v>
      </c>
      <c r="N1453" s="51"/>
      <c r="O1453" s="57"/>
      <c r="P1453" s="57"/>
      <c r="Q1453" s="51"/>
    </row>
    <row r="1454" spans="2:18" x14ac:dyDescent="0.2">
      <c r="B1454" s="48">
        <v>54</v>
      </c>
      <c r="C1454" s="55">
        <v>2.496</v>
      </c>
      <c r="D1454" s="55"/>
      <c r="E1454" s="47">
        <f t="shared" si="394"/>
        <v>2.2210000000000001</v>
      </c>
      <c r="F1454" s="34">
        <f t="shared" si="393"/>
        <v>2</v>
      </c>
      <c r="G1454" s="47">
        <f t="shared" si="395"/>
        <v>4.4420000000000002</v>
      </c>
      <c r="H1454" s="51"/>
      <c r="I1454" s="48">
        <v>54</v>
      </c>
      <c r="J1454" s="48">
        <v>2.496</v>
      </c>
      <c r="K1454" s="47">
        <f t="shared" si="396"/>
        <v>2.2210000000000001</v>
      </c>
      <c r="L1454" s="34">
        <f t="shared" si="397"/>
        <v>2</v>
      </c>
      <c r="M1454" s="47">
        <f t="shared" si="398"/>
        <v>4.4420000000000002</v>
      </c>
      <c r="N1454" s="57"/>
      <c r="O1454" s="57"/>
      <c r="P1454" s="57"/>
      <c r="Q1454" s="51"/>
    </row>
    <row r="1455" spans="2:18" x14ac:dyDescent="0.2">
      <c r="B1455" s="48">
        <v>56</v>
      </c>
      <c r="C1455" s="55">
        <v>3.7160000000000002</v>
      </c>
      <c r="D1455" s="55"/>
      <c r="E1455" s="47">
        <f t="shared" si="394"/>
        <v>3.1059999999999999</v>
      </c>
      <c r="F1455" s="34">
        <f t="shared" si="393"/>
        <v>2</v>
      </c>
      <c r="G1455" s="47">
        <f t="shared" si="395"/>
        <v>6.2119999999999997</v>
      </c>
      <c r="H1455" s="51"/>
      <c r="I1455" s="48">
        <v>56</v>
      </c>
      <c r="J1455" s="48">
        <v>3.7160000000000002</v>
      </c>
      <c r="K1455" s="47">
        <f t="shared" si="396"/>
        <v>3.1059999999999999</v>
      </c>
      <c r="L1455" s="34">
        <f t="shared" si="397"/>
        <v>2</v>
      </c>
      <c r="M1455" s="47">
        <f t="shared" si="398"/>
        <v>6.2119999999999997</v>
      </c>
      <c r="N1455" s="57"/>
      <c r="O1455" s="57"/>
      <c r="P1455" s="57"/>
      <c r="Q1455" s="51"/>
    </row>
    <row r="1456" spans="2:18" x14ac:dyDescent="0.2">
      <c r="B1456" s="48">
        <v>61</v>
      </c>
      <c r="C1456" s="55">
        <v>3.7480000000000002</v>
      </c>
      <c r="D1456" s="55"/>
      <c r="E1456" s="47">
        <f t="shared" si="394"/>
        <v>3.7320000000000002</v>
      </c>
      <c r="F1456" s="34">
        <f t="shared" si="393"/>
        <v>5</v>
      </c>
      <c r="G1456" s="47">
        <f t="shared" si="395"/>
        <v>18.66</v>
      </c>
      <c r="H1456" s="51"/>
      <c r="I1456" s="48">
        <v>61</v>
      </c>
      <c r="J1456" s="48">
        <v>3.7480000000000002</v>
      </c>
      <c r="K1456" s="47">
        <f t="shared" si="396"/>
        <v>3.7320000000000002</v>
      </c>
      <c r="L1456" s="34">
        <f t="shared" si="397"/>
        <v>5</v>
      </c>
      <c r="M1456" s="47">
        <f t="shared" si="398"/>
        <v>18.66</v>
      </c>
      <c r="N1456" s="57"/>
      <c r="O1456" s="57"/>
      <c r="P1456" s="57"/>
      <c r="Q1456" s="51"/>
    </row>
    <row r="1457" spans="2:18" x14ac:dyDescent="0.2">
      <c r="B1457" s="48">
        <v>65</v>
      </c>
      <c r="C1457" s="55">
        <v>3.7210000000000001</v>
      </c>
      <c r="D1457" s="55"/>
      <c r="E1457" s="47">
        <f t="shared" si="394"/>
        <v>3.7345000000000002</v>
      </c>
      <c r="F1457" s="34">
        <f t="shared" si="393"/>
        <v>4</v>
      </c>
      <c r="G1457" s="47">
        <f t="shared" si="395"/>
        <v>14.938000000000001</v>
      </c>
      <c r="H1457" s="47"/>
      <c r="I1457" s="48">
        <v>65</v>
      </c>
      <c r="J1457" s="48">
        <v>3.7210000000000001</v>
      </c>
      <c r="K1457" s="47">
        <f t="shared" si="396"/>
        <v>3.7345000000000002</v>
      </c>
      <c r="L1457" s="34">
        <f t="shared" si="397"/>
        <v>4</v>
      </c>
      <c r="M1457" s="47">
        <f t="shared" si="398"/>
        <v>14.938000000000001</v>
      </c>
      <c r="N1457" s="57"/>
      <c r="O1457" s="57"/>
      <c r="P1457" s="57"/>
      <c r="Q1457" s="51"/>
    </row>
    <row r="1458" spans="2:18" x14ac:dyDescent="0.2">
      <c r="B1458" s="48">
        <v>67</v>
      </c>
      <c r="C1458" s="55">
        <v>2.8969999999999998</v>
      </c>
      <c r="D1458" s="55"/>
      <c r="E1458" s="47">
        <f t="shared" si="394"/>
        <v>3.3090000000000002</v>
      </c>
      <c r="F1458" s="34">
        <f t="shared" si="393"/>
        <v>2</v>
      </c>
      <c r="G1458" s="47">
        <f t="shared" si="395"/>
        <v>6.6180000000000003</v>
      </c>
      <c r="H1458" s="47"/>
      <c r="I1458" s="48">
        <v>67</v>
      </c>
      <c r="J1458" s="48">
        <v>2.8969999999999998</v>
      </c>
      <c r="K1458" s="47">
        <f t="shared" si="396"/>
        <v>3.3090000000000002</v>
      </c>
      <c r="L1458" s="34">
        <f t="shared" si="397"/>
        <v>2</v>
      </c>
      <c r="M1458" s="47">
        <f t="shared" si="398"/>
        <v>6.6180000000000003</v>
      </c>
      <c r="N1458" s="53"/>
      <c r="O1458" s="57"/>
      <c r="P1458" s="57"/>
      <c r="Q1458" s="51"/>
    </row>
    <row r="1459" spans="2:18" x14ac:dyDescent="0.2">
      <c r="B1459" s="48">
        <v>72</v>
      </c>
      <c r="C1459" s="55">
        <v>2.2959999999999998</v>
      </c>
      <c r="D1459" s="55"/>
      <c r="E1459" s="47">
        <f t="shared" ref="E1459" si="399">(C1458+C1459)/2</f>
        <v>2.5964999999999998</v>
      </c>
      <c r="F1459" s="34">
        <f t="shared" si="393"/>
        <v>5</v>
      </c>
      <c r="G1459" s="47">
        <f t="shared" ref="G1459" si="400">E1459*F1459</f>
        <v>12.982499999999998</v>
      </c>
      <c r="H1459" s="47"/>
      <c r="I1459" s="48">
        <v>72</v>
      </c>
      <c r="J1459" s="48">
        <v>2.2959999999999998</v>
      </c>
      <c r="K1459" s="47">
        <f t="shared" si="396"/>
        <v>2.5964999999999998</v>
      </c>
      <c r="L1459" s="34">
        <f t="shared" si="397"/>
        <v>5</v>
      </c>
      <c r="M1459" s="47">
        <f t="shared" si="398"/>
        <v>12.982499999999998</v>
      </c>
      <c r="N1459" s="50"/>
      <c r="O1459" s="50"/>
      <c r="P1459" s="50"/>
      <c r="Q1459" s="51"/>
      <c r="R1459" s="21"/>
    </row>
    <row r="1460" spans="2:18" x14ac:dyDescent="0.2">
      <c r="B1460" s="48"/>
      <c r="C1460" s="55"/>
      <c r="D1460" s="55"/>
      <c r="E1460" s="47"/>
      <c r="F1460" s="34"/>
      <c r="G1460" s="47"/>
      <c r="H1460" s="47"/>
      <c r="I1460" s="47"/>
      <c r="J1460" s="48"/>
      <c r="K1460" s="47"/>
      <c r="L1460" s="34"/>
      <c r="M1460" s="47"/>
      <c r="N1460" s="50"/>
      <c r="O1460" s="50"/>
      <c r="P1460" s="50"/>
      <c r="Q1460" s="51"/>
      <c r="R1460" s="21"/>
    </row>
    <row r="1461" spans="2:18" ht="15" x14ac:dyDescent="0.2">
      <c r="B1461" s="48"/>
      <c r="C1461" s="55"/>
      <c r="D1461" s="55"/>
      <c r="E1461" s="47"/>
      <c r="F1461" s="34">
        <f>SUM(F1436:F1460)</f>
        <v>72</v>
      </c>
      <c r="G1461" s="47">
        <f>SUM(G1436:G1460)</f>
        <v>80.177499999999995</v>
      </c>
      <c r="H1461" s="47"/>
      <c r="I1461" s="47"/>
      <c r="J1461" s="58"/>
      <c r="K1461" s="47"/>
      <c r="L1461" s="34">
        <f>SUM(L1439:L1460)</f>
        <v>72</v>
      </c>
      <c r="M1461" s="47">
        <f>SUM(M1439:M1460)</f>
        <v>50.873230000000007</v>
      </c>
      <c r="N1461" s="50"/>
      <c r="O1461" s="50"/>
      <c r="P1461" s="50"/>
      <c r="Q1461" s="51"/>
      <c r="R1461" s="21"/>
    </row>
    <row r="1462" spans="2:18" x14ac:dyDescent="0.2">
      <c r="B1462" s="48"/>
      <c r="C1462" s="55"/>
      <c r="D1462" s="55"/>
      <c r="E1462" s="47"/>
      <c r="F1462" s="34"/>
      <c r="G1462" s="47"/>
      <c r="H1462" s="34" t="s">
        <v>10</v>
      </c>
      <c r="I1462" s="34"/>
      <c r="J1462" s="34">
        <f>G1461</f>
        <v>80.177499999999995</v>
      </c>
      <c r="K1462" s="47" t="s">
        <v>11</v>
      </c>
      <c r="L1462" s="34">
        <f>M1461</f>
        <v>50.873230000000007</v>
      </c>
      <c r="M1462" s="47">
        <f>J1462-L1462</f>
        <v>29.304269999999988</v>
      </c>
      <c r="N1462" s="50"/>
      <c r="O1462" s="50"/>
      <c r="P1462" s="50"/>
      <c r="Q1462" s="51"/>
      <c r="R1462" s="21"/>
    </row>
    <row r="1463" spans="2:18" x14ac:dyDescent="0.2">
      <c r="B1463" s="52"/>
      <c r="C1463" s="59"/>
      <c r="D1463" s="59"/>
      <c r="E1463" s="51"/>
      <c r="F1463" s="51"/>
      <c r="G1463" s="51"/>
      <c r="H1463" s="51"/>
      <c r="I1463" s="51"/>
      <c r="J1463" s="60"/>
      <c r="K1463" s="51"/>
      <c r="L1463" s="51"/>
      <c r="M1463" s="51"/>
      <c r="N1463" s="51"/>
      <c r="O1463" s="51"/>
      <c r="P1463" s="51"/>
      <c r="Q1463" s="51"/>
    </row>
    <row r="1464" spans="2:18" ht="15" x14ac:dyDescent="0.2">
      <c r="B1464" s="58"/>
      <c r="C1464" s="61"/>
      <c r="D1464" s="61"/>
      <c r="E1464" s="58"/>
      <c r="F1464" s="54" t="s">
        <v>7</v>
      </c>
      <c r="G1464" s="54"/>
      <c r="H1464" s="160">
        <v>7.6</v>
      </c>
      <c r="I1464" s="160"/>
      <c r="J1464" s="58"/>
      <c r="K1464" s="58"/>
      <c r="L1464" s="58"/>
      <c r="M1464" s="58"/>
      <c r="N1464" s="57"/>
      <c r="O1464" s="57"/>
      <c r="P1464" s="57"/>
      <c r="Q1464" s="51"/>
    </row>
    <row r="1465" spans="2:18" x14ac:dyDescent="0.2">
      <c r="B1465" s="161" t="s">
        <v>8</v>
      </c>
      <c r="C1465" s="161"/>
      <c r="D1465" s="161"/>
      <c r="E1465" s="161"/>
      <c r="F1465" s="161"/>
      <c r="G1465" s="161"/>
      <c r="H1465" s="51" t="s">
        <v>5</v>
      </c>
      <c r="I1465" s="161" t="s">
        <v>9</v>
      </c>
      <c r="J1465" s="161"/>
      <c r="K1465" s="161"/>
      <c r="L1465" s="161"/>
      <c r="M1465" s="161"/>
      <c r="N1465" s="62"/>
      <c r="O1465" s="62"/>
      <c r="P1465" s="50">
        <f>I1480-I1478</f>
        <v>18</v>
      </c>
      <c r="Q1465" s="51"/>
    </row>
    <row r="1466" spans="2:18" x14ac:dyDescent="0.2">
      <c r="B1466" s="34">
        <v>0</v>
      </c>
      <c r="C1466" s="47">
        <v>0.86699999999999999</v>
      </c>
      <c r="D1466" s="47"/>
      <c r="E1466" s="34"/>
      <c r="F1466" s="34"/>
      <c r="G1466" s="34"/>
      <c r="H1466" s="34"/>
      <c r="I1466" s="48"/>
      <c r="J1466" s="49"/>
      <c r="K1466" s="47"/>
      <c r="L1466" s="34"/>
      <c r="M1466" s="47"/>
      <c r="N1466" s="50"/>
      <c r="O1466" s="50"/>
      <c r="P1466" s="50"/>
      <c r="Q1466" s="51"/>
      <c r="R1466" s="21"/>
    </row>
    <row r="1467" spans="2:18" x14ac:dyDescent="0.2">
      <c r="B1467" s="34">
        <v>5</v>
      </c>
      <c r="C1467" s="47">
        <v>0.95799999999999996</v>
      </c>
      <c r="D1467" s="47"/>
      <c r="E1467" s="47">
        <f>(C1466+C1467)/2</f>
        <v>0.91249999999999998</v>
      </c>
      <c r="F1467" s="34">
        <f t="shared" ref="F1467:F1490" si="401">B1467-B1466</f>
        <v>5</v>
      </c>
      <c r="G1467" s="47">
        <f>E1467*F1467</f>
        <v>4.5625</v>
      </c>
      <c r="H1467" s="34"/>
      <c r="I1467" s="33"/>
      <c r="J1467" s="33"/>
      <c r="K1467" s="47"/>
      <c r="L1467" s="34"/>
      <c r="M1467" s="47"/>
      <c r="N1467" s="50"/>
      <c r="O1467" s="50"/>
      <c r="P1467" s="50"/>
      <c r="Q1467" s="52"/>
      <c r="R1467" s="21"/>
    </row>
    <row r="1468" spans="2:18" x14ac:dyDescent="0.2">
      <c r="B1468" s="34">
        <v>8</v>
      </c>
      <c r="C1468" s="47">
        <v>1.0169999999999999</v>
      </c>
      <c r="D1468" s="47"/>
      <c r="E1468" s="47">
        <f t="shared" ref="E1468:E1490" si="402">(C1467+C1468)/2</f>
        <v>0.98749999999999993</v>
      </c>
      <c r="F1468" s="34">
        <f t="shared" si="401"/>
        <v>3</v>
      </c>
      <c r="G1468" s="47">
        <f t="shared" ref="G1468:G1490" si="403">E1468*F1468</f>
        <v>2.9624999999999999</v>
      </c>
      <c r="H1468" s="34"/>
      <c r="I1468" s="33"/>
      <c r="J1468" s="33"/>
      <c r="K1468" s="47"/>
      <c r="L1468" s="34"/>
      <c r="M1468" s="47"/>
      <c r="N1468" s="50"/>
      <c r="O1468" s="50"/>
      <c r="P1468" s="50"/>
      <c r="Q1468" s="52"/>
      <c r="R1468" s="21"/>
    </row>
    <row r="1469" spans="2:18" x14ac:dyDescent="0.2">
      <c r="B1469" s="34">
        <v>9</v>
      </c>
      <c r="C1469" s="47">
        <v>2.016</v>
      </c>
      <c r="D1469" s="47"/>
      <c r="E1469" s="47">
        <f t="shared" si="402"/>
        <v>1.5165</v>
      </c>
      <c r="F1469" s="34">
        <f t="shared" si="401"/>
        <v>1</v>
      </c>
      <c r="G1469" s="47">
        <f t="shared" si="403"/>
        <v>1.5165</v>
      </c>
      <c r="H1469" s="34"/>
      <c r="I1469" s="33"/>
      <c r="J1469" s="33"/>
      <c r="K1469" s="47"/>
      <c r="L1469" s="34"/>
      <c r="M1469" s="47"/>
      <c r="N1469" s="50"/>
      <c r="O1469" s="50"/>
      <c r="P1469" s="50"/>
      <c r="Q1469" s="52"/>
      <c r="R1469" s="21"/>
    </row>
    <row r="1470" spans="2:18" x14ac:dyDescent="0.2">
      <c r="B1470" s="34">
        <v>10</v>
      </c>
      <c r="C1470" s="47">
        <v>2.008</v>
      </c>
      <c r="D1470" s="47"/>
      <c r="E1470" s="47">
        <f t="shared" si="402"/>
        <v>2.012</v>
      </c>
      <c r="F1470" s="34">
        <f t="shared" si="401"/>
        <v>1</v>
      </c>
      <c r="G1470" s="47">
        <f t="shared" si="403"/>
        <v>2.012</v>
      </c>
      <c r="H1470" s="34"/>
      <c r="I1470" s="33">
        <v>0</v>
      </c>
      <c r="J1470" s="33">
        <v>0.86699999999999999</v>
      </c>
      <c r="K1470" s="47"/>
      <c r="L1470" s="34"/>
      <c r="M1470" s="47"/>
      <c r="N1470" s="50"/>
      <c r="O1470" s="50"/>
      <c r="P1470" s="50"/>
      <c r="Q1470" s="52"/>
      <c r="R1470" s="21"/>
    </row>
    <row r="1471" spans="2:18" x14ac:dyDescent="0.2">
      <c r="B1471" s="34">
        <v>12</v>
      </c>
      <c r="C1471" s="47">
        <v>1.367</v>
      </c>
      <c r="D1471" s="47"/>
      <c r="E1471" s="47">
        <f t="shared" si="402"/>
        <v>1.6875</v>
      </c>
      <c r="F1471" s="34">
        <f t="shared" si="401"/>
        <v>2</v>
      </c>
      <c r="G1471" s="47">
        <f t="shared" si="403"/>
        <v>3.375</v>
      </c>
      <c r="H1471" s="34"/>
      <c r="I1471" s="33">
        <v>5</v>
      </c>
      <c r="J1471" s="33">
        <v>0.95799999999999996</v>
      </c>
      <c r="K1471" s="47">
        <f t="shared" ref="K1471:K1491" si="404">AVERAGE(J1470,J1471)</f>
        <v>0.91249999999999998</v>
      </c>
      <c r="L1471" s="34">
        <f t="shared" ref="L1471:L1491" si="405">I1471-I1470</f>
        <v>5</v>
      </c>
      <c r="M1471" s="47">
        <f t="shared" ref="M1471:M1491" si="406">L1471*K1471</f>
        <v>4.5625</v>
      </c>
      <c r="N1471" s="50"/>
      <c r="O1471" s="50"/>
      <c r="P1471" s="50"/>
      <c r="Q1471" s="52"/>
      <c r="R1471" s="21"/>
    </row>
    <row r="1472" spans="2:18" x14ac:dyDescent="0.2">
      <c r="B1472" s="34">
        <v>14</v>
      </c>
      <c r="C1472" s="47">
        <v>0.55600000000000005</v>
      </c>
      <c r="D1472" s="47"/>
      <c r="E1472" s="47">
        <f t="shared" si="402"/>
        <v>0.96150000000000002</v>
      </c>
      <c r="F1472" s="34">
        <f t="shared" si="401"/>
        <v>2</v>
      </c>
      <c r="G1472" s="47">
        <f t="shared" si="403"/>
        <v>1.923</v>
      </c>
      <c r="H1472" s="51"/>
      <c r="I1472" s="33">
        <v>8</v>
      </c>
      <c r="J1472" s="33">
        <v>1.0169999999999999</v>
      </c>
      <c r="K1472" s="47">
        <f t="shared" si="404"/>
        <v>0.98749999999999993</v>
      </c>
      <c r="L1472" s="34">
        <f t="shared" si="405"/>
        <v>3</v>
      </c>
      <c r="M1472" s="47">
        <f t="shared" si="406"/>
        <v>2.9624999999999999</v>
      </c>
      <c r="N1472" s="50"/>
      <c r="O1472" s="50"/>
      <c r="P1472" s="50"/>
      <c r="Q1472" s="52"/>
      <c r="R1472" s="21"/>
    </row>
    <row r="1473" spans="2:18" x14ac:dyDescent="0.2">
      <c r="B1473" s="34">
        <v>17</v>
      </c>
      <c r="C1473" s="47">
        <v>0.16600000000000001</v>
      </c>
      <c r="D1473" s="47"/>
      <c r="E1473" s="47">
        <f t="shared" si="402"/>
        <v>0.36100000000000004</v>
      </c>
      <c r="F1473" s="34">
        <f t="shared" si="401"/>
        <v>3</v>
      </c>
      <c r="G1473" s="47">
        <f t="shared" si="403"/>
        <v>1.0830000000000002</v>
      </c>
      <c r="H1473" s="51"/>
      <c r="I1473" s="33">
        <v>9</v>
      </c>
      <c r="J1473" s="33">
        <v>2.016</v>
      </c>
      <c r="K1473" s="47">
        <f t="shared" si="404"/>
        <v>1.5165</v>
      </c>
      <c r="L1473" s="34">
        <f t="shared" si="405"/>
        <v>1</v>
      </c>
      <c r="M1473" s="47">
        <f t="shared" si="406"/>
        <v>1.5165</v>
      </c>
      <c r="N1473" s="50"/>
      <c r="O1473" s="50"/>
      <c r="P1473" s="50"/>
      <c r="Q1473" s="52"/>
      <c r="R1473" s="21"/>
    </row>
    <row r="1474" spans="2:18" x14ac:dyDescent="0.2">
      <c r="B1474" s="34">
        <v>20</v>
      </c>
      <c r="C1474" s="47">
        <v>-0.23899999999999999</v>
      </c>
      <c r="D1474" s="47"/>
      <c r="E1474" s="47">
        <f t="shared" si="402"/>
        <v>-3.6499999999999991E-2</v>
      </c>
      <c r="F1474" s="34">
        <f t="shared" si="401"/>
        <v>3</v>
      </c>
      <c r="G1474" s="47">
        <f t="shared" si="403"/>
        <v>-0.10949999999999997</v>
      </c>
      <c r="H1474" s="51"/>
      <c r="I1474" s="33">
        <v>10</v>
      </c>
      <c r="J1474" s="33">
        <v>2.008</v>
      </c>
      <c r="K1474" s="47">
        <f t="shared" si="404"/>
        <v>2.012</v>
      </c>
      <c r="L1474" s="34">
        <f t="shared" si="405"/>
        <v>1</v>
      </c>
      <c r="M1474" s="47">
        <f t="shared" si="406"/>
        <v>2.012</v>
      </c>
      <c r="N1474" s="53"/>
      <c r="O1474" s="53"/>
      <c r="P1474" s="53"/>
      <c r="Q1474" s="52"/>
      <c r="R1474" s="21"/>
    </row>
    <row r="1475" spans="2:18" x14ac:dyDescent="0.2">
      <c r="B1475" s="34">
        <v>23</v>
      </c>
      <c r="C1475" s="47">
        <v>-0.49399999999999999</v>
      </c>
      <c r="D1475" s="47"/>
      <c r="E1475" s="47">
        <f t="shared" si="402"/>
        <v>-0.36649999999999999</v>
      </c>
      <c r="F1475" s="34">
        <f t="shared" si="401"/>
        <v>3</v>
      </c>
      <c r="G1475" s="47">
        <f t="shared" si="403"/>
        <v>-1.0994999999999999</v>
      </c>
      <c r="H1475" s="34"/>
      <c r="I1475" s="33">
        <v>12</v>
      </c>
      <c r="J1475" s="33">
        <v>1.367</v>
      </c>
      <c r="K1475" s="47">
        <f t="shared" si="404"/>
        <v>1.6875</v>
      </c>
      <c r="L1475" s="34">
        <f t="shared" si="405"/>
        <v>2</v>
      </c>
      <c r="M1475" s="47">
        <f t="shared" si="406"/>
        <v>3.375</v>
      </c>
      <c r="N1475" s="50"/>
      <c r="O1475" s="50"/>
      <c r="P1475" s="50"/>
      <c r="Q1475" s="52"/>
      <c r="R1475" s="21"/>
    </row>
    <row r="1476" spans="2:18" x14ac:dyDescent="0.2">
      <c r="B1476" s="34">
        <v>26</v>
      </c>
      <c r="C1476" s="47">
        <v>-0.63700000000000001</v>
      </c>
      <c r="D1476" s="47"/>
      <c r="E1476" s="47">
        <f t="shared" si="402"/>
        <v>-0.5655</v>
      </c>
      <c r="F1476" s="34">
        <f t="shared" si="401"/>
        <v>3</v>
      </c>
      <c r="G1476" s="47">
        <f t="shared" si="403"/>
        <v>-1.6964999999999999</v>
      </c>
      <c r="H1476" s="34"/>
      <c r="I1476" s="33">
        <v>14</v>
      </c>
      <c r="J1476" s="33">
        <v>0.55600000000000005</v>
      </c>
      <c r="K1476" s="47">
        <f t="shared" si="404"/>
        <v>0.96150000000000002</v>
      </c>
      <c r="L1476" s="34">
        <f t="shared" si="405"/>
        <v>2</v>
      </c>
      <c r="M1476" s="47">
        <f t="shared" si="406"/>
        <v>1.923</v>
      </c>
      <c r="N1476" s="53"/>
      <c r="O1476" s="53"/>
      <c r="P1476" s="53"/>
      <c r="Q1476" s="52"/>
      <c r="R1476" s="21"/>
    </row>
    <row r="1477" spans="2:18" x14ac:dyDescent="0.2">
      <c r="B1477" s="34">
        <v>29</v>
      </c>
      <c r="C1477" s="47">
        <v>-0.72299999999999998</v>
      </c>
      <c r="D1477" s="47"/>
      <c r="E1477" s="47">
        <f t="shared" si="402"/>
        <v>-0.67999999999999994</v>
      </c>
      <c r="F1477" s="34">
        <f t="shared" si="401"/>
        <v>3</v>
      </c>
      <c r="G1477" s="47">
        <f t="shared" si="403"/>
        <v>-2.04</v>
      </c>
      <c r="H1477" s="34"/>
      <c r="I1477" s="34">
        <f>I1478-(J1477-J1478)*2</f>
        <v>15.02</v>
      </c>
      <c r="J1477" s="34">
        <v>0.5</v>
      </c>
      <c r="K1477" s="47">
        <f t="shared" si="404"/>
        <v>0.52800000000000002</v>
      </c>
      <c r="L1477" s="34">
        <f t="shared" si="405"/>
        <v>1.0199999999999996</v>
      </c>
      <c r="M1477" s="47">
        <f t="shared" si="406"/>
        <v>0.53855999999999982</v>
      </c>
      <c r="N1477" s="53"/>
      <c r="O1477" s="53"/>
      <c r="P1477" s="53"/>
      <c r="Q1477" s="52"/>
      <c r="R1477" s="21"/>
    </row>
    <row r="1478" spans="2:18" x14ac:dyDescent="0.2">
      <c r="B1478" s="34">
        <v>32.5</v>
      </c>
      <c r="C1478" s="47">
        <v>-0.74399999999999999</v>
      </c>
      <c r="D1478" s="47"/>
      <c r="E1478" s="47">
        <f t="shared" si="402"/>
        <v>-0.73350000000000004</v>
      </c>
      <c r="F1478" s="34">
        <f t="shared" si="401"/>
        <v>3.5</v>
      </c>
      <c r="G1478" s="47">
        <f t="shared" si="403"/>
        <v>-2.56725</v>
      </c>
      <c r="H1478" s="34"/>
      <c r="I1478" s="33">
        <f>I1479-9</f>
        <v>20.5</v>
      </c>
      <c r="J1478" s="33">
        <f>J1479</f>
        <v>-2.2400000000000002</v>
      </c>
      <c r="K1478" s="47">
        <f t="shared" si="404"/>
        <v>-0.87000000000000011</v>
      </c>
      <c r="L1478" s="34">
        <f t="shared" si="405"/>
        <v>5.48</v>
      </c>
      <c r="M1478" s="47">
        <f t="shared" si="406"/>
        <v>-4.7676000000000007</v>
      </c>
      <c r="N1478" s="50"/>
      <c r="O1478" s="50"/>
      <c r="P1478" s="50"/>
      <c r="Q1478" s="51"/>
      <c r="R1478" s="21"/>
    </row>
    <row r="1479" spans="2:18" x14ac:dyDescent="0.2">
      <c r="B1479" s="34">
        <v>36</v>
      </c>
      <c r="C1479" s="47">
        <v>-0.72599999999999998</v>
      </c>
      <c r="D1479" s="47"/>
      <c r="E1479" s="47">
        <f t="shared" si="402"/>
        <v>-0.73499999999999999</v>
      </c>
      <c r="F1479" s="34">
        <f t="shared" si="401"/>
        <v>3.5</v>
      </c>
      <c r="G1479" s="47">
        <f t="shared" si="403"/>
        <v>-2.5724999999999998</v>
      </c>
      <c r="H1479" s="54"/>
      <c r="I1479" s="33">
        <v>29.5</v>
      </c>
      <c r="J1479" s="33">
        <v>-2.2400000000000002</v>
      </c>
      <c r="K1479" s="47">
        <f t="shared" si="404"/>
        <v>-2.2400000000000002</v>
      </c>
      <c r="L1479" s="34">
        <f t="shared" si="405"/>
        <v>9</v>
      </c>
      <c r="M1479" s="47">
        <f t="shared" si="406"/>
        <v>-20.160000000000004</v>
      </c>
      <c r="N1479" s="50"/>
      <c r="O1479" s="50"/>
      <c r="P1479" s="50"/>
      <c r="Q1479" s="51"/>
      <c r="R1479" s="21"/>
    </row>
    <row r="1480" spans="2:18" x14ac:dyDescent="0.2">
      <c r="B1480" s="34">
        <v>39</v>
      </c>
      <c r="C1480" s="47">
        <v>-0.68200000000000005</v>
      </c>
      <c r="D1480" s="47"/>
      <c r="E1480" s="47">
        <f t="shared" si="402"/>
        <v>-0.70399999999999996</v>
      </c>
      <c r="F1480" s="34">
        <f t="shared" si="401"/>
        <v>3</v>
      </c>
      <c r="G1480" s="47">
        <f t="shared" si="403"/>
        <v>-2.1120000000000001</v>
      </c>
      <c r="H1480" s="54"/>
      <c r="I1480" s="34">
        <f>I1479+9</f>
        <v>38.5</v>
      </c>
      <c r="J1480" s="34">
        <f>J1479</f>
        <v>-2.2400000000000002</v>
      </c>
      <c r="K1480" s="47">
        <f t="shared" si="404"/>
        <v>-2.2400000000000002</v>
      </c>
      <c r="L1480" s="34">
        <f t="shared" si="405"/>
        <v>9</v>
      </c>
      <c r="M1480" s="47">
        <f t="shared" si="406"/>
        <v>-20.160000000000004</v>
      </c>
      <c r="N1480" s="50"/>
      <c r="O1480" s="50"/>
      <c r="P1480" s="50"/>
      <c r="Q1480" s="51"/>
      <c r="R1480" s="21"/>
    </row>
    <row r="1481" spans="2:18" x14ac:dyDescent="0.2">
      <c r="B1481" s="48">
        <v>42</v>
      </c>
      <c r="C1481" s="55">
        <v>-0.53500000000000003</v>
      </c>
      <c r="D1481" s="55"/>
      <c r="E1481" s="47">
        <f t="shared" si="402"/>
        <v>-0.60850000000000004</v>
      </c>
      <c r="F1481" s="34">
        <f t="shared" si="401"/>
        <v>3</v>
      </c>
      <c r="G1481" s="47">
        <f t="shared" si="403"/>
        <v>-1.8255000000000001</v>
      </c>
      <c r="H1481" s="54"/>
      <c r="I1481" s="34">
        <f>I1480+(J1481-J1480)*2</f>
        <v>41.980000000000004</v>
      </c>
      <c r="J1481" s="34">
        <v>-0.5</v>
      </c>
      <c r="K1481" s="47">
        <f t="shared" si="404"/>
        <v>-1.37</v>
      </c>
      <c r="L1481" s="34">
        <f t="shared" si="405"/>
        <v>3.480000000000004</v>
      </c>
      <c r="M1481" s="47">
        <f t="shared" si="406"/>
        <v>-4.7676000000000061</v>
      </c>
      <c r="N1481" s="50"/>
      <c r="O1481" s="50"/>
      <c r="P1481" s="50"/>
      <c r="Q1481" s="51"/>
      <c r="R1481" s="21"/>
    </row>
    <row r="1482" spans="2:18" x14ac:dyDescent="0.2">
      <c r="B1482" s="48">
        <v>45</v>
      </c>
      <c r="C1482" s="55">
        <v>0.26300000000000001</v>
      </c>
      <c r="D1482" s="55"/>
      <c r="E1482" s="47">
        <f t="shared" si="402"/>
        <v>-0.13600000000000001</v>
      </c>
      <c r="F1482" s="34">
        <f t="shared" si="401"/>
        <v>3</v>
      </c>
      <c r="G1482" s="47">
        <f t="shared" si="403"/>
        <v>-0.40800000000000003</v>
      </c>
      <c r="H1482" s="54"/>
      <c r="I1482" s="34">
        <v>42</v>
      </c>
      <c r="J1482" s="56">
        <v>-0.53500000000000003</v>
      </c>
      <c r="K1482" s="47">
        <f t="shared" si="404"/>
        <v>-0.51750000000000007</v>
      </c>
      <c r="L1482" s="34">
        <f t="shared" si="405"/>
        <v>1.9999999999996021E-2</v>
      </c>
      <c r="M1482" s="47">
        <f t="shared" si="406"/>
        <v>-1.0349999999997942E-2</v>
      </c>
      <c r="N1482" s="51"/>
      <c r="O1482" s="53"/>
      <c r="P1482" s="53"/>
      <c r="Q1482" s="51"/>
    </row>
    <row r="1483" spans="2:18" x14ac:dyDescent="0.2">
      <c r="B1483" s="48">
        <v>48</v>
      </c>
      <c r="C1483" s="55">
        <v>1.359</v>
      </c>
      <c r="D1483" s="55"/>
      <c r="E1483" s="47">
        <f t="shared" si="402"/>
        <v>0.81099999999999994</v>
      </c>
      <c r="F1483" s="34">
        <f t="shared" si="401"/>
        <v>3</v>
      </c>
      <c r="G1483" s="47">
        <f t="shared" si="403"/>
        <v>2.4329999999999998</v>
      </c>
      <c r="H1483" s="54"/>
      <c r="I1483" s="48">
        <v>45</v>
      </c>
      <c r="J1483" s="48">
        <v>0.26300000000000001</v>
      </c>
      <c r="K1483" s="47">
        <f t="shared" si="404"/>
        <v>-0.13600000000000001</v>
      </c>
      <c r="L1483" s="34">
        <f t="shared" si="405"/>
        <v>3</v>
      </c>
      <c r="M1483" s="47">
        <f t="shared" si="406"/>
        <v>-0.40800000000000003</v>
      </c>
      <c r="N1483" s="51"/>
      <c r="O1483" s="57"/>
      <c r="P1483" s="57"/>
      <c r="Q1483" s="51"/>
    </row>
    <row r="1484" spans="2:18" x14ac:dyDescent="0.2">
      <c r="B1484" s="48">
        <v>51</v>
      </c>
      <c r="C1484" s="55">
        <v>2.359</v>
      </c>
      <c r="D1484" s="55"/>
      <c r="E1484" s="47">
        <f t="shared" si="402"/>
        <v>1.859</v>
      </c>
      <c r="F1484" s="34">
        <f t="shared" si="401"/>
        <v>3</v>
      </c>
      <c r="G1484" s="47">
        <f t="shared" si="403"/>
        <v>5.577</v>
      </c>
      <c r="H1484" s="51"/>
      <c r="I1484" s="48">
        <v>48</v>
      </c>
      <c r="J1484" s="48">
        <v>1.359</v>
      </c>
      <c r="K1484" s="47">
        <f t="shared" si="404"/>
        <v>0.81099999999999994</v>
      </c>
      <c r="L1484" s="34">
        <f t="shared" si="405"/>
        <v>3</v>
      </c>
      <c r="M1484" s="47">
        <f t="shared" si="406"/>
        <v>2.4329999999999998</v>
      </c>
      <c r="N1484" s="51"/>
      <c r="O1484" s="57"/>
      <c r="P1484" s="57"/>
      <c r="Q1484" s="51"/>
    </row>
    <row r="1485" spans="2:18" x14ac:dyDescent="0.2">
      <c r="B1485" s="48">
        <v>53</v>
      </c>
      <c r="C1485" s="55">
        <v>3.2149999999999999</v>
      </c>
      <c r="D1485" s="55"/>
      <c r="E1485" s="47">
        <f t="shared" si="402"/>
        <v>2.7869999999999999</v>
      </c>
      <c r="F1485" s="34">
        <f t="shared" si="401"/>
        <v>2</v>
      </c>
      <c r="G1485" s="47">
        <f t="shared" si="403"/>
        <v>5.5739999999999998</v>
      </c>
      <c r="H1485" s="51"/>
      <c r="I1485" s="48">
        <v>51</v>
      </c>
      <c r="J1485" s="48">
        <v>2.359</v>
      </c>
      <c r="K1485" s="47">
        <f t="shared" si="404"/>
        <v>1.859</v>
      </c>
      <c r="L1485" s="34">
        <f t="shared" si="405"/>
        <v>3</v>
      </c>
      <c r="M1485" s="47">
        <f t="shared" si="406"/>
        <v>5.577</v>
      </c>
      <c r="N1485" s="57"/>
      <c r="O1485" s="57"/>
      <c r="P1485" s="57"/>
      <c r="Q1485" s="51"/>
    </row>
    <row r="1486" spans="2:18" x14ac:dyDescent="0.2">
      <c r="B1486" s="48">
        <v>55</v>
      </c>
      <c r="C1486" s="55">
        <v>4.0069999999999997</v>
      </c>
      <c r="D1486" s="55"/>
      <c r="E1486" s="47">
        <f t="shared" si="402"/>
        <v>3.6109999999999998</v>
      </c>
      <c r="F1486" s="34">
        <f t="shared" si="401"/>
        <v>2</v>
      </c>
      <c r="G1486" s="47">
        <f t="shared" si="403"/>
        <v>7.2219999999999995</v>
      </c>
      <c r="H1486" s="51"/>
      <c r="I1486" s="48">
        <v>53</v>
      </c>
      <c r="J1486" s="48">
        <v>3.2149999999999999</v>
      </c>
      <c r="K1486" s="47">
        <f t="shared" si="404"/>
        <v>2.7869999999999999</v>
      </c>
      <c r="L1486" s="34">
        <f t="shared" si="405"/>
        <v>2</v>
      </c>
      <c r="M1486" s="47">
        <f t="shared" si="406"/>
        <v>5.5739999999999998</v>
      </c>
      <c r="N1486" s="57"/>
      <c r="O1486" s="57"/>
      <c r="P1486" s="57"/>
      <c r="Q1486" s="51"/>
    </row>
    <row r="1487" spans="2:18" x14ac:dyDescent="0.2">
      <c r="B1487" s="48">
        <v>60</v>
      </c>
      <c r="C1487" s="55">
        <v>4.0579999999999998</v>
      </c>
      <c r="D1487" s="55"/>
      <c r="E1487" s="47">
        <f t="shared" si="402"/>
        <v>4.0324999999999998</v>
      </c>
      <c r="F1487" s="34">
        <f t="shared" si="401"/>
        <v>5</v>
      </c>
      <c r="G1487" s="47">
        <f t="shared" si="403"/>
        <v>20.162499999999998</v>
      </c>
      <c r="H1487" s="51"/>
      <c r="I1487" s="48">
        <v>55</v>
      </c>
      <c r="J1487" s="48">
        <v>4.0069999999999997</v>
      </c>
      <c r="K1487" s="47">
        <f t="shared" si="404"/>
        <v>3.6109999999999998</v>
      </c>
      <c r="L1487" s="34">
        <f t="shared" si="405"/>
        <v>2</v>
      </c>
      <c r="M1487" s="47">
        <f t="shared" si="406"/>
        <v>7.2219999999999995</v>
      </c>
      <c r="N1487" s="57"/>
      <c r="O1487" s="57"/>
      <c r="P1487" s="57"/>
      <c r="Q1487" s="51"/>
    </row>
    <row r="1488" spans="2:18" x14ac:dyDescent="0.2">
      <c r="B1488" s="48">
        <v>64</v>
      </c>
      <c r="C1488" s="55">
        <v>3.9660000000000002</v>
      </c>
      <c r="D1488" s="55"/>
      <c r="E1488" s="47">
        <f t="shared" si="402"/>
        <v>4.0120000000000005</v>
      </c>
      <c r="F1488" s="34">
        <f t="shared" si="401"/>
        <v>4</v>
      </c>
      <c r="G1488" s="47">
        <f t="shared" si="403"/>
        <v>16.048000000000002</v>
      </c>
      <c r="H1488" s="47"/>
      <c r="I1488" s="48">
        <v>60</v>
      </c>
      <c r="J1488" s="48">
        <v>4.0579999999999998</v>
      </c>
      <c r="K1488" s="47">
        <f t="shared" si="404"/>
        <v>4.0324999999999998</v>
      </c>
      <c r="L1488" s="34">
        <f t="shared" si="405"/>
        <v>5</v>
      </c>
      <c r="M1488" s="47">
        <f t="shared" si="406"/>
        <v>20.162499999999998</v>
      </c>
      <c r="N1488" s="57"/>
      <c r="O1488" s="57"/>
      <c r="P1488" s="57"/>
      <c r="Q1488" s="51"/>
    </row>
    <row r="1489" spans="2:18" x14ac:dyDescent="0.2">
      <c r="B1489" s="48">
        <v>67</v>
      </c>
      <c r="C1489" s="55">
        <v>2.8660000000000001</v>
      </c>
      <c r="D1489" s="55"/>
      <c r="E1489" s="47">
        <f t="shared" si="402"/>
        <v>3.4160000000000004</v>
      </c>
      <c r="F1489" s="34">
        <f t="shared" si="401"/>
        <v>3</v>
      </c>
      <c r="G1489" s="47">
        <f t="shared" si="403"/>
        <v>10.248000000000001</v>
      </c>
      <c r="H1489" s="47"/>
      <c r="I1489" s="48">
        <v>64</v>
      </c>
      <c r="J1489" s="48">
        <v>3.9660000000000002</v>
      </c>
      <c r="K1489" s="47">
        <f t="shared" si="404"/>
        <v>4.0120000000000005</v>
      </c>
      <c r="L1489" s="34">
        <f t="shared" si="405"/>
        <v>4</v>
      </c>
      <c r="M1489" s="47">
        <f t="shared" si="406"/>
        <v>16.048000000000002</v>
      </c>
      <c r="N1489" s="53"/>
      <c r="O1489" s="57"/>
      <c r="P1489" s="57"/>
      <c r="Q1489" s="51"/>
    </row>
    <row r="1490" spans="2:18" x14ac:dyDescent="0.2">
      <c r="B1490" s="48">
        <v>72</v>
      </c>
      <c r="C1490" s="55">
        <v>2.7629999999999999</v>
      </c>
      <c r="D1490" s="55"/>
      <c r="E1490" s="47">
        <f t="shared" si="402"/>
        <v>2.8144999999999998</v>
      </c>
      <c r="F1490" s="34">
        <f t="shared" si="401"/>
        <v>5</v>
      </c>
      <c r="G1490" s="47">
        <f t="shared" si="403"/>
        <v>14.072499999999998</v>
      </c>
      <c r="H1490" s="47"/>
      <c r="I1490" s="48">
        <v>67</v>
      </c>
      <c r="J1490" s="48">
        <v>2.8660000000000001</v>
      </c>
      <c r="K1490" s="47">
        <f t="shared" si="404"/>
        <v>3.4160000000000004</v>
      </c>
      <c r="L1490" s="34">
        <f t="shared" si="405"/>
        <v>3</v>
      </c>
      <c r="M1490" s="47">
        <f t="shared" si="406"/>
        <v>10.248000000000001</v>
      </c>
      <c r="N1490" s="50"/>
      <c r="O1490" s="50"/>
      <c r="P1490" s="50"/>
      <c r="Q1490" s="51"/>
      <c r="R1490" s="21"/>
    </row>
    <row r="1491" spans="2:18" x14ac:dyDescent="0.2">
      <c r="B1491" s="48"/>
      <c r="C1491" s="55"/>
      <c r="D1491" s="55"/>
      <c r="E1491" s="47"/>
      <c r="F1491" s="34"/>
      <c r="G1491" s="47"/>
      <c r="H1491" s="47"/>
      <c r="I1491" s="47">
        <v>72</v>
      </c>
      <c r="J1491" s="48">
        <v>2.7629999999999999</v>
      </c>
      <c r="K1491" s="47">
        <f t="shared" si="404"/>
        <v>2.8144999999999998</v>
      </c>
      <c r="L1491" s="34">
        <f t="shared" si="405"/>
        <v>5</v>
      </c>
      <c r="M1491" s="47">
        <f t="shared" si="406"/>
        <v>14.072499999999998</v>
      </c>
      <c r="N1491" s="50"/>
      <c r="O1491" s="50"/>
      <c r="P1491" s="50"/>
      <c r="Q1491" s="51"/>
      <c r="R1491" s="21"/>
    </row>
    <row r="1492" spans="2:18" ht="15" x14ac:dyDescent="0.2">
      <c r="B1492" s="48"/>
      <c r="C1492" s="55"/>
      <c r="D1492" s="55"/>
      <c r="E1492" s="47"/>
      <c r="F1492" s="34">
        <f>SUM(F1467:F1491)</f>
        <v>72</v>
      </c>
      <c r="G1492" s="47">
        <f>SUM(G1467:G1491)</f>
        <v>84.340750000000014</v>
      </c>
      <c r="H1492" s="47"/>
      <c r="I1492" s="47"/>
      <c r="J1492" s="58"/>
      <c r="K1492" s="47"/>
      <c r="L1492" s="34">
        <f>SUM(L1470:L1491)</f>
        <v>72</v>
      </c>
      <c r="M1492" s="47">
        <f>SUM(M1470:M1491)</f>
        <v>47.953509999999987</v>
      </c>
      <c r="N1492" s="50"/>
      <c r="O1492" s="50"/>
      <c r="P1492" s="50"/>
      <c r="Q1492" s="51"/>
      <c r="R1492" s="21"/>
    </row>
    <row r="1493" spans="2:18" x14ac:dyDescent="0.2">
      <c r="B1493" s="48"/>
      <c r="C1493" s="55"/>
      <c r="D1493" s="55"/>
      <c r="E1493" s="47"/>
      <c r="F1493" s="34"/>
      <c r="G1493" s="47"/>
      <c r="H1493" s="34" t="s">
        <v>10</v>
      </c>
      <c r="I1493" s="34"/>
      <c r="J1493" s="34">
        <f>G1492</f>
        <v>84.340750000000014</v>
      </c>
      <c r="K1493" s="47" t="s">
        <v>11</v>
      </c>
      <c r="L1493" s="34">
        <f>M1492</f>
        <v>47.953509999999987</v>
      </c>
      <c r="M1493" s="47">
        <f>J1493-L1493</f>
        <v>36.387240000000027</v>
      </c>
      <c r="N1493" s="50"/>
      <c r="O1493" s="50"/>
      <c r="P1493" s="50"/>
      <c r="Q1493" s="51"/>
      <c r="R1493" s="21"/>
    </row>
    <row r="1494" spans="2:18" x14ac:dyDescent="0.2">
      <c r="B1494" s="52"/>
      <c r="C1494" s="59"/>
      <c r="D1494" s="59"/>
      <c r="E1494" s="51"/>
      <c r="F1494" s="51"/>
      <c r="G1494" s="51"/>
      <c r="H1494" s="51"/>
      <c r="I1494" s="51"/>
      <c r="J1494" s="60"/>
      <c r="K1494" s="51"/>
      <c r="L1494" s="51"/>
      <c r="M1494" s="51"/>
      <c r="N1494" s="51"/>
      <c r="O1494" s="51"/>
      <c r="P1494" s="51"/>
      <c r="Q1494" s="51"/>
    </row>
    <row r="1495" spans="2:18" ht="15" x14ac:dyDescent="0.2">
      <c r="B1495" s="58"/>
      <c r="C1495" s="61"/>
      <c r="D1495" s="61"/>
      <c r="E1495" s="58"/>
      <c r="F1495" s="54" t="s">
        <v>7</v>
      </c>
      <c r="G1495" s="54"/>
      <c r="H1495" s="160">
        <v>7.8</v>
      </c>
      <c r="I1495" s="160"/>
      <c r="J1495" s="58"/>
      <c r="K1495" s="58"/>
      <c r="L1495" s="58"/>
      <c r="M1495" s="58"/>
      <c r="N1495" s="57"/>
      <c r="O1495" s="57"/>
      <c r="P1495" s="57"/>
      <c r="Q1495" s="51"/>
    </row>
    <row r="1496" spans="2:18" x14ac:dyDescent="0.2">
      <c r="B1496" s="161" t="s">
        <v>8</v>
      </c>
      <c r="C1496" s="161"/>
      <c r="D1496" s="161"/>
      <c r="E1496" s="161"/>
      <c r="F1496" s="161"/>
      <c r="G1496" s="161"/>
      <c r="H1496" s="51" t="s">
        <v>5</v>
      </c>
      <c r="I1496" s="161" t="s">
        <v>9</v>
      </c>
      <c r="J1496" s="161"/>
      <c r="K1496" s="161"/>
      <c r="L1496" s="161"/>
      <c r="M1496" s="161"/>
      <c r="N1496" s="62"/>
      <c r="O1496" s="62"/>
      <c r="P1496" s="50">
        <f>I1511-I1509</f>
        <v>18</v>
      </c>
      <c r="Q1496" s="51"/>
    </row>
    <row r="1497" spans="2:18" x14ac:dyDescent="0.2">
      <c r="B1497" s="34">
        <v>0</v>
      </c>
      <c r="C1497" s="47">
        <v>0.85499999999999998</v>
      </c>
      <c r="D1497" s="47"/>
      <c r="E1497" s="34"/>
      <c r="F1497" s="34"/>
      <c r="G1497" s="34"/>
      <c r="H1497" s="34"/>
      <c r="I1497" s="48"/>
      <c r="J1497" s="49"/>
      <c r="K1497" s="47"/>
      <c r="L1497" s="34"/>
      <c r="M1497" s="47"/>
      <c r="N1497" s="50"/>
      <c r="O1497" s="50"/>
      <c r="P1497" s="50"/>
      <c r="Q1497" s="51"/>
      <c r="R1497" s="21"/>
    </row>
    <row r="1498" spans="2:18" x14ac:dyDescent="0.2">
      <c r="B1498" s="34">
        <v>5</v>
      </c>
      <c r="C1498" s="47">
        <v>0.878</v>
      </c>
      <c r="D1498" s="47"/>
      <c r="E1498" s="47">
        <f>(C1497+C1498)/2</f>
        <v>0.86650000000000005</v>
      </c>
      <c r="F1498" s="34">
        <f t="shared" ref="F1498:F1521" si="407">B1498-B1497</f>
        <v>5</v>
      </c>
      <c r="G1498" s="47">
        <f>E1498*F1498</f>
        <v>4.3325000000000005</v>
      </c>
      <c r="H1498" s="34"/>
      <c r="I1498" s="33"/>
      <c r="J1498" s="33"/>
      <c r="K1498" s="47"/>
      <c r="L1498" s="34"/>
      <c r="M1498" s="47"/>
      <c r="N1498" s="50"/>
      <c r="O1498" s="50"/>
      <c r="P1498" s="50"/>
      <c r="Q1498" s="52"/>
      <c r="R1498" s="21"/>
    </row>
    <row r="1499" spans="2:18" x14ac:dyDescent="0.2">
      <c r="B1499" s="34">
        <v>8</v>
      </c>
      <c r="C1499" s="47">
        <v>1.054</v>
      </c>
      <c r="D1499" s="47"/>
      <c r="E1499" s="47">
        <f t="shared" ref="E1499:E1521" si="408">(C1498+C1499)/2</f>
        <v>0.96599999999999997</v>
      </c>
      <c r="F1499" s="34">
        <f t="shared" si="407"/>
        <v>3</v>
      </c>
      <c r="G1499" s="47">
        <f t="shared" ref="G1499:G1521" si="409">E1499*F1499</f>
        <v>2.8979999999999997</v>
      </c>
      <c r="H1499" s="34"/>
      <c r="I1499" s="33"/>
      <c r="J1499" s="33"/>
      <c r="K1499" s="47"/>
      <c r="L1499" s="34"/>
      <c r="M1499" s="47"/>
      <c r="N1499" s="50"/>
      <c r="O1499" s="50"/>
      <c r="P1499" s="50"/>
      <c r="Q1499" s="52"/>
      <c r="R1499" s="21"/>
    </row>
    <row r="1500" spans="2:18" x14ac:dyDescent="0.2">
      <c r="B1500" s="34">
        <v>9</v>
      </c>
      <c r="C1500" s="47">
        <v>2.0150000000000001</v>
      </c>
      <c r="D1500" s="47"/>
      <c r="E1500" s="47">
        <f t="shared" si="408"/>
        <v>1.5345</v>
      </c>
      <c r="F1500" s="34">
        <f t="shared" si="407"/>
        <v>1</v>
      </c>
      <c r="G1500" s="47">
        <f t="shared" si="409"/>
        <v>1.5345</v>
      </c>
      <c r="H1500" s="34"/>
      <c r="I1500" s="33">
        <v>0</v>
      </c>
      <c r="J1500" s="33">
        <v>0.85499999999999998</v>
      </c>
      <c r="K1500" s="47"/>
      <c r="L1500" s="34"/>
      <c r="M1500" s="47"/>
      <c r="N1500" s="50"/>
      <c r="O1500" s="50"/>
      <c r="P1500" s="50"/>
      <c r="Q1500" s="52"/>
      <c r="R1500" s="21"/>
    </row>
    <row r="1501" spans="2:18" x14ac:dyDescent="0.2">
      <c r="B1501" s="34">
        <v>10</v>
      </c>
      <c r="C1501" s="47">
        <v>2.004</v>
      </c>
      <c r="D1501" s="47"/>
      <c r="E1501" s="47">
        <f t="shared" si="408"/>
        <v>2.0095000000000001</v>
      </c>
      <c r="F1501" s="34">
        <f t="shared" si="407"/>
        <v>1</v>
      </c>
      <c r="G1501" s="47">
        <f t="shared" si="409"/>
        <v>2.0095000000000001</v>
      </c>
      <c r="H1501" s="34"/>
      <c r="I1501" s="33">
        <v>0</v>
      </c>
      <c r="J1501" s="33">
        <v>0.85499999999999998</v>
      </c>
      <c r="K1501" s="47">
        <f t="shared" ref="K1501:K1521" si="410">AVERAGE(J1500,J1501)</f>
        <v>0.85499999999999998</v>
      </c>
      <c r="L1501" s="34">
        <f t="shared" ref="L1501:L1521" si="411">I1501-I1500</f>
        <v>0</v>
      </c>
      <c r="M1501" s="47">
        <f t="shared" ref="M1501:M1521" si="412">L1501*K1501</f>
        <v>0</v>
      </c>
      <c r="N1501" s="50"/>
      <c r="O1501" s="50"/>
      <c r="P1501" s="50"/>
      <c r="Q1501" s="52"/>
      <c r="R1501" s="21"/>
    </row>
    <row r="1502" spans="2:18" x14ac:dyDescent="0.2">
      <c r="B1502" s="34">
        <v>12</v>
      </c>
      <c r="C1502" s="47">
        <v>1.35</v>
      </c>
      <c r="D1502" s="47"/>
      <c r="E1502" s="47">
        <f t="shared" si="408"/>
        <v>1.677</v>
      </c>
      <c r="F1502" s="34">
        <f t="shared" si="407"/>
        <v>2</v>
      </c>
      <c r="G1502" s="47">
        <f t="shared" si="409"/>
        <v>3.3540000000000001</v>
      </c>
      <c r="H1502" s="34"/>
      <c r="I1502" s="33">
        <v>5</v>
      </c>
      <c r="J1502" s="33">
        <v>0.878</v>
      </c>
      <c r="K1502" s="47">
        <f t="shared" si="410"/>
        <v>0.86650000000000005</v>
      </c>
      <c r="L1502" s="34">
        <f t="shared" si="411"/>
        <v>5</v>
      </c>
      <c r="M1502" s="47">
        <f t="shared" si="412"/>
        <v>4.3325000000000005</v>
      </c>
      <c r="N1502" s="50"/>
      <c r="O1502" s="50"/>
      <c r="P1502" s="50"/>
      <c r="Q1502" s="52"/>
      <c r="R1502" s="21"/>
    </row>
    <row r="1503" spans="2:18" x14ac:dyDescent="0.2">
      <c r="B1503" s="34">
        <v>14</v>
      </c>
      <c r="C1503" s="47">
        <v>0.44800000000000001</v>
      </c>
      <c r="D1503" s="47"/>
      <c r="E1503" s="47">
        <f t="shared" si="408"/>
        <v>0.89900000000000002</v>
      </c>
      <c r="F1503" s="34">
        <f t="shared" si="407"/>
        <v>2</v>
      </c>
      <c r="G1503" s="47">
        <f t="shared" si="409"/>
        <v>1.798</v>
      </c>
      <c r="H1503" s="51"/>
      <c r="I1503" s="33">
        <v>8</v>
      </c>
      <c r="J1503" s="33">
        <v>1.054</v>
      </c>
      <c r="K1503" s="47">
        <f t="shared" si="410"/>
        <v>0.96599999999999997</v>
      </c>
      <c r="L1503" s="34">
        <f t="shared" si="411"/>
        <v>3</v>
      </c>
      <c r="M1503" s="47">
        <f t="shared" si="412"/>
        <v>2.8979999999999997</v>
      </c>
      <c r="N1503" s="50"/>
      <c r="O1503" s="50"/>
      <c r="P1503" s="50"/>
      <c r="Q1503" s="52"/>
      <c r="R1503" s="21"/>
    </row>
    <row r="1504" spans="2:18" x14ac:dyDescent="0.2">
      <c r="B1504" s="34">
        <v>17</v>
      </c>
      <c r="C1504" s="47">
        <v>0.05</v>
      </c>
      <c r="D1504" s="47"/>
      <c r="E1504" s="47">
        <f t="shared" si="408"/>
        <v>0.249</v>
      </c>
      <c r="F1504" s="34">
        <f t="shared" si="407"/>
        <v>3</v>
      </c>
      <c r="G1504" s="47">
        <f t="shared" si="409"/>
        <v>0.747</v>
      </c>
      <c r="H1504" s="51"/>
      <c r="I1504" s="33">
        <v>9</v>
      </c>
      <c r="J1504" s="33">
        <v>2.0150000000000001</v>
      </c>
      <c r="K1504" s="47">
        <f t="shared" si="410"/>
        <v>1.5345</v>
      </c>
      <c r="L1504" s="34">
        <f t="shared" si="411"/>
        <v>1</v>
      </c>
      <c r="M1504" s="47">
        <f t="shared" si="412"/>
        <v>1.5345</v>
      </c>
      <c r="N1504" s="50"/>
      <c r="O1504" s="50"/>
      <c r="P1504" s="50"/>
      <c r="Q1504" s="52"/>
      <c r="R1504" s="21"/>
    </row>
    <row r="1505" spans="2:18" x14ac:dyDescent="0.2">
      <c r="B1505" s="34">
        <v>20</v>
      </c>
      <c r="C1505" s="47">
        <v>-0.34699999999999998</v>
      </c>
      <c r="D1505" s="47"/>
      <c r="E1505" s="47">
        <f t="shared" si="408"/>
        <v>-0.14849999999999999</v>
      </c>
      <c r="F1505" s="34">
        <f t="shared" si="407"/>
        <v>3</v>
      </c>
      <c r="G1505" s="47">
        <f t="shared" si="409"/>
        <v>-0.44550000000000001</v>
      </c>
      <c r="H1505" s="51"/>
      <c r="I1505" s="33">
        <v>10</v>
      </c>
      <c r="J1505" s="33">
        <v>2.004</v>
      </c>
      <c r="K1505" s="47">
        <f t="shared" si="410"/>
        <v>2.0095000000000001</v>
      </c>
      <c r="L1505" s="34">
        <f t="shared" si="411"/>
        <v>1</v>
      </c>
      <c r="M1505" s="47">
        <f t="shared" si="412"/>
        <v>2.0095000000000001</v>
      </c>
      <c r="N1505" s="53"/>
      <c r="O1505" s="53"/>
      <c r="P1505" s="53"/>
      <c r="Q1505" s="52"/>
      <c r="R1505" s="21"/>
    </row>
    <row r="1506" spans="2:18" x14ac:dyDescent="0.2">
      <c r="B1506" s="34">
        <v>23</v>
      </c>
      <c r="C1506" s="47">
        <v>-0.55400000000000005</v>
      </c>
      <c r="D1506" s="47"/>
      <c r="E1506" s="47">
        <f t="shared" si="408"/>
        <v>-0.45050000000000001</v>
      </c>
      <c r="F1506" s="34">
        <f t="shared" si="407"/>
        <v>3</v>
      </c>
      <c r="G1506" s="47">
        <f t="shared" si="409"/>
        <v>-1.3515000000000001</v>
      </c>
      <c r="H1506" s="34"/>
      <c r="I1506" s="33">
        <v>12</v>
      </c>
      <c r="J1506" s="33">
        <v>1.35</v>
      </c>
      <c r="K1506" s="47">
        <f t="shared" si="410"/>
        <v>1.677</v>
      </c>
      <c r="L1506" s="34">
        <f t="shared" si="411"/>
        <v>2</v>
      </c>
      <c r="M1506" s="47">
        <f t="shared" si="412"/>
        <v>3.3540000000000001</v>
      </c>
      <c r="N1506" s="50"/>
      <c r="O1506" s="50"/>
      <c r="P1506" s="50"/>
      <c r="Q1506" s="52"/>
      <c r="R1506" s="21"/>
    </row>
    <row r="1507" spans="2:18" x14ac:dyDescent="0.2">
      <c r="B1507" s="34">
        <v>26</v>
      </c>
      <c r="C1507" s="47">
        <v>-0.67700000000000005</v>
      </c>
      <c r="D1507" s="47"/>
      <c r="E1507" s="47">
        <f t="shared" si="408"/>
        <v>-0.61550000000000005</v>
      </c>
      <c r="F1507" s="34">
        <f t="shared" si="407"/>
        <v>3</v>
      </c>
      <c r="G1507" s="47">
        <f t="shared" si="409"/>
        <v>-1.8465000000000003</v>
      </c>
      <c r="H1507" s="34"/>
      <c r="I1507" s="33">
        <v>14</v>
      </c>
      <c r="J1507" s="33">
        <v>0.44800000000000001</v>
      </c>
      <c r="K1507" s="47">
        <f t="shared" si="410"/>
        <v>0.89900000000000002</v>
      </c>
      <c r="L1507" s="34">
        <f t="shared" si="411"/>
        <v>2</v>
      </c>
      <c r="M1507" s="47">
        <f t="shared" si="412"/>
        <v>1.798</v>
      </c>
      <c r="N1507" s="53"/>
      <c r="O1507" s="53"/>
      <c r="P1507" s="53"/>
      <c r="Q1507" s="52"/>
      <c r="R1507" s="21"/>
    </row>
    <row r="1508" spans="2:18" x14ac:dyDescent="0.2">
      <c r="B1508" s="34">
        <v>29</v>
      </c>
      <c r="C1508" s="47">
        <v>-0.73699999999999999</v>
      </c>
      <c r="D1508" s="47"/>
      <c r="E1508" s="47">
        <f t="shared" si="408"/>
        <v>-0.70700000000000007</v>
      </c>
      <c r="F1508" s="34">
        <f t="shared" si="407"/>
        <v>3</v>
      </c>
      <c r="G1508" s="47">
        <f t="shared" si="409"/>
        <v>-2.1210000000000004</v>
      </c>
      <c r="H1508" s="34"/>
      <c r="I1508" s="34">
        <f>I1509-(J1508-J1509)*2</f>
        <v>15.66</v>
      </c>
      <c r="J1508" s="34">
        <v>0.2</v>
      </c>
      <c r="K1508" s="47">
        <f t="shared" si="410"/>
        <v>0.32400000000000001</v>
      </c>
      <c r="L1508" s="34">
        <f t="shared" si="411"/>
        <v>1.6600000000000001</v>
      </c>
      <c r="M1508" s="47">
        <f t="shared" si="412"/>
        <v>0.5378400000000001</v>
      </c>
      <c r="N1508" s="53"/>
      <c r="O1508" s="53"/>
      <c r="P1508" s="53"/>
      <c r="Q1508" s="52"/>
      <c r="R1508" s="21"/>
    </row>
    <row r="1509" spans="2:18" x14ac:dyDescent="0.2">
      <c r="B1509" s="34">
        <v>32</v>
      </c>
      <c r="C1509" s="47">
        <v>-0.80200000000000005</v>
      </c>
      <c r="D1509" s="47"/>
      <c r="E1509" s="47">
        <f t="shared" si="408"/>
        <v>-0.76950000000000007</v>
      </c>
      <c r="F1509" s="34">
        <f t="shared" si="407"/>
        <v>3</v>
      </c>
      <c r="G1509" s="47">
        <f t="shared" si="409"/>
        <v>-2.3085000000000004</v>
      </c>
      <c r="H1509" s="34"/>
      <c r="I1509" s="33">
        <f>I1510-9</f>
        <v>20.5</v>
      </c>
      <c r="J1509" s="33">
        <f>J1510</f>
        <v>-2.2200000000000002</v>
      </c>
      <c r="K1509" s="47">
        <f t="shared" si="410"/>
        <v>-1.01</v>
      </c>
      <c r="L1509" s="34">
        <f t="shared" si="411"/>
        <v>4.84</v>
      </c>
      <c r="M1509" s="47">
        <f t="shared" si="412"/>
        <v>-4.8883999999999999</v>
      </c>
      <c r="N1509" s="50"/>
      <c r="O1509" s="50"/>
      <c r="P1509" s="50"/>
      <c r="Q1509" s="51"/>
      <c r="R1509" s="21"/>
    </row>
    <row r="1510" spans="2:18" x14ac:dyDescent="0.2">
      <c r="B1510" s="34">
        <v>35</v>
      </c>
      <c r="C1510" s="47">
        <v>-0.72699999999999998</v>
      </c>
      <c r="D1510" s="47"/>
      <c r="E1510" s="47">
        <f t="shared" si="408"/>
        <v>-0.76449999999999996</v>
      </c>
      <c r="F1510" s="34">
        <f t="shared" si="407"/>
        <v>3</v>
      </c>
      <c r="G1510" s="47">
        <f t="shared" si="409"/>
        <v>-2.2934999999999999</v>
      </c>
      <c r="H1510" s="54"/>
      <c r="I1510" s="33">
        <v>29.5</v>
      </c>
      <c r="J1510" s="33">
        <v>-2.2200000000000002</v>
      </c>
      <c r="K1510" s="47">
        <f t="shared" si="410"/>
        <v>-2.2200000000000002</v>
      </c>
      <c r="L1510" s="34">
        <f t="shared" si="411"/>
        <v>9</v>
      </c>
      <c r="M1510" s="47">
        <f t="shared" si="412"/>
        <v>-19.98</v>
      </c>
      <c r="N1510" s="50"/>
      <c r="O1510" s="50"/>
      <c r="P1510" s="50"/>
      <c r="Q1510" s="51"/>
      <c r="R1510" s="21"/>
    </row>
    <row r="1511" spans="2:18" x14ac:dyDescent="0.2">
      <c r="B1511" s="34">
        <v>35</v>
      </c>
      <c r="C1511" s="47">
        <v>-0.64900000000000002</v>
      </c>
      <c r="D1511" s="47"/>
      <c r="E1511" s="47">
        <f t="shared" si="408"/>
        <v>-0.68799999999999994</v>
      </c>
      <c r="F1511" s="34">
        <f t="shared" si="407"/>
        <v>0</v>
      </c>
      <c r="G1511" s="47">
        <f t="shared" si="409"/>
        <v>0</v>
      </c>
      <c r="H1511" s="54"/>
      <c r="I1511" s="34">
        <f>I1510+9</f>
        <v>38.5</v>
      </c>
      <c r="J1511" s="34">
        <f>J1510</f>
        <v>-2.2200000000000002</v>
      </c>
      <c r="K1511" s="47">
        <f t="shared" si="410"/>
        <v>-2.2200000000000002</v>
      </c>
      <c r="L1511" s="34">
        <f t="shared" si="411"/>
        <v>9</v>
      </c>
      <c r="M1511" s="47">
        <f t="shared" si="412"/>
        <v>-19.98</v>
      </c>
      <c r="N1511" s="50"/>
      <c r="O1511" s="50"/>
      <c r="P1511" s="50"/>
      <c r="Q1511" s="51"/>
      <c r="R1511" s="21"/>
    </row>
    <row r="1512" spans="2:18" x14ac:dyDescent="0.2">
      <c r="B1512" s="48">
        <v>41</v>
      </c>
      <c r="C1512" s="55">
        <v>-0.35</v>
      </c>
      <c r="D1512" s="55"/>
      <c r="E1512" s="47">
        <f t="shared" si="408"/>
        <v>-0.4995</v>
      </c>
      <c r="F1512" s="34">
        <f t="shared" si="407"/>
        <v>6</v>
      </c>
      <c r="G1512" s="47">
        <f t="shared" si="409"/>
        <v>-2.9969999999999999</v>
      </c>
      <c r="H1512" s="54"/>
      <c r="I1512" s="34">
        <f>I1511+(J1512-J1511)*2</f>
        <v>42.94</v>
      </c>
      <c r="J1512" s="34">
        <v>0</v>
      </c>
      <c r="K1512" s="47">
        <f t="shared" si="410"/>
        <v>-1.1100000000000001</v>
      </c>
      <c r="L1512" s="34">
        <f t="shared" si="411"/>
        <v>4.4399999999999977</v>
      </c>
      <c r="M1512" s="47">
        <f t="shared" si="412"/>
        <v>-4.9283999999999981</v>
      </c>
      <c r="N1512" s="50"/>
      <c r="O1512" s="50"/>
      <c r="P1512" s="50"/>
      <c r="Q1512" s="51"/>
      <c r="R1512" s="21"/>
    </row>
    <row r="1513" spans="2:18" x14ac:dyDescent="0.2">
      <c r="B1513" s="48">
        <v>44</v>
      </c>
      <c r="C1513" s="55">
        <v>0.44500000000000001</v>
      </c>
      <c r="D1513" s="55"/>
      <c r="E1513" s="47">
        <f t="shared" si="408"/>
        <v>4.7500000000000014E-2</v>
      </c>
      <c r="F1513" s="34">
        <f t="shared" si="407"/>
        <v>3</v>
      </c>
      <c r="G1513" s="47">
        <f t="shared" si="409"/>
        <v>0.14250000000000004</v>
      </c>
      <c r="H1513" s="54"/>
      <c r="I1513" s="34">
        <v>44</v>
      </c>
      <c r="J1513" s="56">
        <v>0.44500000000000001</v>
      </c>
      <c r="K1513" s="47">
        <f t="shared" si="410"/>
        <v>0.2225</v>
      </c>
      <c r="L1513" s="34">
        <f t="shared" si="411"/>
        <v>1.0600000000000023</v>
      </c>
      <c r="M1513" s="47">
        <f t="shared" si="412"/>
        <v>0.2358500000000005</v>
      </c>
      <c r="N1513" s="51"/>
      <c r="O1513" s="53"/>
      <c r="P1513" s="53"/>
      <c r="Q1513" s="51"/>
    </row>
    <row r="1514" spans="2:18" x14ac:dyDescent="0.2">
      <c r="B1514" s="48">
        <v>47</v>
      </c>
      <c r="C1514" s="55">
        <v>1.304</v>
      </c>
      <c r="D1514" s="55"/>
      <c r="E1514" s="47">
        <f t="shared" si="408"/>
        <v>0.87450000000000006</v>
      </c>
      <c r="F1514" s="34">
        <f t="shared" si="407"/>
        <v>3</v>
      </c>
      <c r="G1514" s="47">
        <f t="shared" si="409"/>
        <v>2.6234999999999999</v>
      </c>
      <c r="H1514" s="54"/>
      <c r="I1514" s="48">
        <v>47</v>
      </c>
      <c r="J1514" s="48">
        <v>1.304</v>
      </c>
      <c r="K1514" s="47">
        <f t="shared" si="410"/>
        <v>0.87450000000000006</v>
      </c>
      <c r="L1514" s="34">
        <f t="shared" si="411"/>
        <v>3</v>
      </c>
      <c r="M1514" s="47">
        <f t="shared" si="412"/>
        <v>2.6234999999999999</v>
      </c>
      <c r="N1514" s="51"/>
      <c r="O1514" s="57"/>
      <c r="P1514" s="57"/>
      <c r="Q1514" s="51"/>
    </row>
    <row r="1515" spans="2:18" x14ac:dyDescent="0.2">
      <c r="B1515" s="48">
        <v>50</v>
      </c>
      <c r="C1515" s="55">
        <v>2.4</v>
      </c>
      <c r="D1515" s="55"/>
      <c r="E1515" s="47">
        <f t="shared" si="408"/>
        <v>1.8519999999999999</v>
      </c>
      <c r="F1515" s="34">
        <f t="shared" si="407"/>
        <v>3</v>
      </c>
      <c r="G1515" s="47">
        <f t="shared" si="409"/>
        <v>5.5559999999999992</v>
      </c>
      <c r="H1515" s="51"/>
      <c r="I1515" s="48">
        <v>50</v>
      </c>
      <c r="J1515" s="48">
        <v>2.4</v>
      </c>
      <c r="K1515" s="47">
        <f t="shared" si="410"/>
        <v>1.8519999999999999</v>
      </c>
      <c r="L1515" s="34">
        <f t="shared" si="411"/>
        <v>3</v>
      </c>
      <c r="M1515" s="47">
        <f t="shared" si="412"/>
        <v>5.5559999999999992</v>
      </c>
      <c r="N1515" s="51"/>
      <c r="O1515" s="57"/>
      <c r="P1515" s="57"/>
      <c r="Q1515" s="51"/>
    </row>
    <row r="1516" spans="2:18" x14ac:dyDescent="0.2">
      <c r="B1516" s="48">
        <v>52</v>
      </c>
      <c r="C1516" s="55">
        <v>3.3</v>
      </c>
      <c r="D1516" s="55"/>
      <c r="E1516" s="47">
        <f t="shared" si="408"/>
        <v>2.8499999999999996</v>
      </c>
      <c r="F1516" s="34">
        <f t="shared" si="407"/>
        <v>2</v>
      </c>
      <c r="G1516" s="47">
        <f t="shared" si="409"/>
        <v>5.6999999999999993</v>
      </c>
      <c r="H1516" s="51"/>
      <c r="I1516" s="48">
        <v>52</v>
      </c>
      <c r="J1516" s="48">
        <v>3.3</v>
      </c>
      <c r="K1516" s="47">
        <f t="shared" si="410"/>
        <v>2.8499999999999996</v>
      </c>
      <c r="L1516" s="34">
        <f t="shared" si="411"/>
        <v>2</v>
      </c>
      <c r="M1516" s="47">
        <f t="shared" si="412"/>
        <v>5.6999999999999993</v>
      </c>
      <c r="N1516" s="57"/>
      <c r="O1516" s="57"/>
      <c r="P1516" s="57"/>
      <c r="Q1516" s="51"/>
    </row>
    <row r="1517" spans="2:18" x14ac:dyDescent="0.2">
      <c r="B1517" s="48">
        <v>54</v>
      </c>
      <c r="C1517" s="55">
        <v>4.0949999999999998</v>
      </c>
      <c r="D1517" s="55"/>
      <c r="E1517" s="47">
        <f t="shared" si="408"/>
        <v>3.6974999999999998</v>
      </c>
      <c r="F1517" s="34">
        <f t="shared" si="407"/>
        <v>2</v>
      </c>
      <c r="G1517" s="47">
        <f t="shared" si="409"/>
        <v>7.3949999999999996</v>
      </c>
      <c r="H1517" s="51"/>
      <c r="I1517" s="48">
        <v>54</v>
      </c>
      <c r="J1517" s="48">
        <v>4.0949999999999998</v>
      </c>
      <c r="K1517" s="47">
        <f t="shared" si="410"/>
        <v>3.6974999999999998</v>
      </c>
      <c r="L1517" s="34">
        <f t="shared" si="411"/>
        <v>2</v>
      </c>
      <c r="M1517" s="47">
        <f t="shared" si="412"/>
        <v>7.3949999999999996</v>
      </c>
      <c r="N1517" s="57"/>
      <c r="O1517" s="57"/>
      <c r="P1517" s="57"/>
      <c r="Q1517" s="51"/>
    </row>
    <row r="1518" spans="2:18" x14ac:dyDescent="0.2">
      <c r="B1518" s="48">
        <v>58</v>
      </c>
      <c r="C1518" s="55">
        <v>4.1449999999999996</v>
      </c>
      <c r="D1518" s="55"/>
      <c r="E1518" s="47">
        <f t="shared" si="408"/>
        <v>4.1199999999999992</v>
      </c>
      <c r="F1518" s="34">
        <f t="shared" si="407"/>
        <v>4</v>
      </c>
      <c r="G1518" s="47">
        <f t="shared" si="409"/>
        <v>16.479999999999997</v>
      </c>
      <c r="H1518" s="51"/>
      <c r="I1518" s="48">
        <v>58</v>
      </c>
      <c r="J1518" s="48">
        <v>4.1449999999999996</v>
      </c>
      <c r="K1518" s="47">
        <f t="shared" si="410"/>
        <v>4.1199999999999992</v>
      </c>
      <c r="L1518" s="34">
        <f t="shared" si="411"/>
        <v>4</v>
      </c>
      <c r="M1518" s="47">
        <f t="shared" si="412"/>
        <v>16.479999999999997</v>
      </c>
      <c r="N1518" s="57"/>
      <c r="O1518" s="57"/>
      <c r="P1518" s="57"/>
      <c r="Q1518" s="51"/>
    </row>
    <row r="1519" spans="2:18" x14ac:dyDescent="0.2">
      <c r="B1519" s="48">
        <v>63</v>
      </c>
      <c r="C1519" s="55">
        <v>4.0529999999999999</v>
      </c>
      <c r="D1519" s="55"/>
      <c r="E1519" s="47">
        <f t="shared" si="408"/>
        <v>4.0990000000000002</v>
      </c>
      <c r="F1519" s="34">
        <f t="shared" si="407"/>
        <v>5</v>
      </c>
      <c r="G1519" s="47">
        <f t="shared" si="409"/>
        <v>20.495000000000001</v>
      </c>
      <c r="H1519" s="47"/>
      <c r="I1519" s="48">
        <v>63</v>
      </c>
      <c r="J1519" s="48">
        <v>4.0529999999999999</v>
      </c>
      <c r="K1519" s="47">
        <f t="shared" si="410"/>
        <v>4.0990000000000002</v>
      </c>
      <c r="L1519" s="34">
        <f t="shared" si="411"/>
        <v>5</v>
      </c>
      <c r="M1519" s="47">
        <f t="shared" si="412"/>
        <v>20.495000000000001</v>
      </c>
      <c r="N1519" s="57"/>
      <c r="O1519" s="57"/>
      <c r="P1519" s="57"/>
      <c r="Q1519" s="51"/>
    </row>
    <row r="1520" spans="2:18" x14ac:dyDescent="0.2">
      <c r="B1520" s="48">
        <v>65</v>
      </c>
      <c r="C1520" s="55">
        <v>3.0550000000000002</v>
      </c>
      <c r="D1520" s="55"/>
      <c r="E1520" s="47">
        <f t="shared" si="408"/>
        <v>3.5540000000000003</v>
      </c>
      <c r="F1520" s="34">
        <f t="shared" si="407"/>
        <v>2</v>
      </c>
      <c r="G1520" s="47">
        <f t="shared" si="409"/>
        <v>7.1080000000000005</v>
      </c>
      <c r="H1520" s="47"/>
      <c r="I1520" s="48">
        <v>65</v>
      </c>
      <c r="J1520" s="48">
        <v>3.0550000000000002</v>
      </c>
      <c r="K1520" s="47">
        <f t="shared" si="410"/>
        <v>3.5540000000000003</v>
      </c>
      <c r="L1520" s="34">
        <f t="shared" si="411"/>
        <v>2</v>
      </c>
      <c r="M1520" s="47">
        <f t="shared" si="412"/>
        <v>7.1080000000000005</v>
      </c>
      <c r="N1520" s="53"/>
      <c r="O1520" s="57"/>
      <c r="P1520" s="57"/>
      <c r="Q1520" s="51"/>
    </row>
    <row r="1521" spans="2:18" x14ac:dyDescent="0.2">
      <c r="B1521" s="48">
        <v>70</v>
      </c>
      <c r="C1521" s="55">
        <v>3.0329999999999999</v>
      </c>
      <c r="D1521" s="55"/>
      <c r="E1521" s="47">
        <f t="shared" si="408"/>
        <v>3.044</v>
      </c>
      <c r="F1521" s="34">
        <f t="shared" si="407"/>
        <v>5</v>
      </c>
      <c r="G1521" s="47">
        <f t="shared" si="409"/>
        <v>15.22</v>
      </c>
      <c r="H1521" s="47"/>
      <c r="I1521" s="48">
        <v>70</v>
      </c>
      <c r="J1521" s="48">
        <v>3.0329999999999999</v>
      </c>
      <c r="K1521" s="47">
        <f t="shared" si="410"/>
        <v>3.044</v>
      </c>
      <c r="L1521" s="34">
        <f t="shared" si="411"/>
        <v>5</v>
      </c>
      <c r="M1521" s="47">
        <f t="shared" si="412"/>
        <v>15.22</v>
      </c>
      <c r="N1521" s="50"/>
      <c r="O1521" s="50"/>
      <c r="P1521" s="50"/>
      <c r="Q1521" s="51"/>
      <c r="R1521" s="21"/>
    </row>
    <row r="1522" spans="2:18" x14ac:dyDescent="0.2">
      <c r="B1522" s="48"/>
      <c r="C1522" s="55"/>
      <c r="D1522" s="55"/>
      <c r="E1522" s="47"/>
      <c r="F1522" s="34"/>
      <c r="G1522" s="47"/>
      <c r="H1522" s="47"/>
      <c r="I1522" s="47"/>
      <c r="J1522" s="48"/>
      <c r="K1522" s="47"/>
      <c r="L1522" s="34"/>
      <c r="M1522" s="47"/>
      <c r="N1522" s="50"/>
      <c r="O1522" s="50"/>
      <c r="P1522" s="50"/>
      <c r="Q1522" s="51"/>
      <c r="R1522" s="21"/>
    </row>
    <row r="1523" spans="2:18" ht="15" x14ac:dyDescent="0.2">
      <c r="B1523" s="48"/>
      <c r="C1523" s="55"/>
      <c r="D1523" s="55"/>
      <c r="E1523" s="47"/>
      <c r="F1523" s="34">
        <f>SUM(F1498:F1522)</f>
        <v>70</v>
      </c>
      <c r="G1523" s="47">
        <f>SUM(G1498:G1522)</f>
        <v>84.03</v>
      </c>
      <c r="H1523" s="47"/>
      <c r="I1523" s="47"/>
      <c r="J1523" s="58"/>
      <c r="K1523" s="47"/>
      <c r="L1523" s="34">
        <f>SUM(L1501:L1522)</f>
        <v>70</v>
      </c>
      <c r="M1523" s="47">
        <f>SUM(M1501:M1522)</f>
        <v>47.500889999999991</v>
      </c>
      <c r="N1523" s="50"/>
      <c r="O1523" s="50"/>
      <c r="P1523" s="50"/>
      <c r="Q1523" s="51"/>
      <c r="R1523" s="21"/>
    </row>
    <row r="1524" spans="2:18" x14ac:dyDescent="0.2">
      <c r="B1524" s="48"/>
      <c r="C1524" s="55"/>
      <c r="D1524" s="55"/>
      <c r="E1524" s="47"/>
      <c r="F1524" s="34"/>
      <c r="G1524" s="47"/>
      <c r="H1524" s="34" t="s">
        <v>10</v>
      </c>
      <c r="I1524" s="34"/>
      <c r="J1524" s="34">
        <f>G1523</f>
        <v>84.03</v>
      </c>
      <c r="K1524" s="47" t="s">
        <v>11</v>
      </c>
      <c r="L1524" s="34">
        <f>M1523</f>
        <v>47.500889999999991</v>
      </c>
      <c r="M1524" s="47">
        <f>J1524-L1524</f>
        <v>36.52911000000001</v>
      </c>
      <c r="N1524" s="50"/>
      <c r="O1524" s="50"/>
      <c r="P1524" s="50"/>
      <c r="Q1524" s="51"/>
      <c r="R1524" s="21"/>
    </row>
    <row r="1525" spans="2:18" x14ac:dyDescent="0.2">
      <c r="B1525" s="52"/>
      <c r="C1525" s="59"/>
      <c r="D1525" s="59"/>
      <c r="E1525" s="51"/>
      <c r="F1525" s="51"/>
      <c r="G1525" s="51"/>
      <c r="H1525" s="51"/>
      <c r="I1525" s="51"/>
      <c r="J1525" s="60"/>
      <c r="K1525" s="51"/>
      <c r="L1525" s="51"/>
      <c r="M1525" s="51"/>
      <c r="N1525" s="51"/>
      <c r="O1525" s="51"/>
      <c r="P1525" s="51"/>
      <c r="Q1525" s="51"/>
    </row>
    <row r="1526" spans="2:18" ht="15" x14ac:dyDescent="0.2">
      <c r="B1526" s="58"/>
      <c r="C1526" s="61"/>
      <c r="D1526" s="61"/>
      <c r="E1526" s="58"/>
      <c r="F1526" s="54" t="s">
        <v>7</v>
      </c>
      <c r="G1526" s="54"/>
      <c r="H1526" s="160">
        <v>8</v>
      </c>
      <c r="I1526" s="160"/>
      <c r="J1526" s="58"/>
      <c r="K1526" s="58"/>
      <c r="L1526" s="58"/>
      <c r="M1526" s="58"/>
      <c r="N1526" s="57"/>
      <c r="O1526" s="57"/>
      <c r="P1526" s="57"/>
      <c r="Q1526" s="51"/>
    </row>
    <row r="1527" spans="2:18" x14ac:dyDescent="0.2">
      <c r="B1527" s="161" t="s">
        <v>8</v>
      </c>
      <c r="C1527" s="161"/>
      <c r="D1527" s="161"/>
      <c r="E1527" s="161"/>
      <c r="F1527" s="161"/>
      <c r="G1527" s="161"/>
      <c r="H1527" s="51"/>
      <c r="I1527" s="161" t="s">
        <v>9</v>
      </c>
      <c r="J1527" s="161"/>
      <c r="K1527" s="161"/>
      <c r="L1527" s="161"/>
      <c r="M1527" s="161"/>
      <c r="N1527" s="62"/>
      <c r="O1527" s="62"/>
      <c r="P1527" s="50">
        <f>I1542-I1540</f>
        <v>18</v>
      </c>
      <c r="Q1527" s="51"/>
    </row>
    <row r="1528" spans="2:18" x14ac:dyDescent="0.2">
      <c r="B1528" s="34">
        <v>0</v>
      </c>
      <c r="C1528" s="47">
        <v>3.1850000000000001</v>
      </c>
      <c r="D1528" s="47"/>
      <c r="E1528" s="34"/>
      <c r="F1528" s="34"/>
      <c r="G1528" s="34"/>
      <c r="H1528" s="34"/>
      <c r="I1528" s="48"/>
      <c r="J1528" s="49"/>
      <c r="K1528" s="47"/>
      <c r="L1528" s="34"/>
      <c r="M1528" s="47"/>
      <c r="N1528" s="50"/>
      <c r="O1528" s="50"/>
      <c r="P1528" s="50"/>
      <c r="Q1528" s="51"/>
      <c r="R1528" s="21"/>
    </row>
    <row r="1529" spans="2:18" x14ac:dyDescent="0.2">
      <c r="B1529" s="34">
        <v>5</v>
      </c>
      <c r="C1529" s="47">
        <v>3.198</v>
      </c>
      <c r="D1529" s="47"/>
      <c r="E1529" s="47">
        <f>(C1528+C1529)/2</f>
        <v>3.1915</v>
      </c>
      <c r="F1529" s="34">
        <f t="shared" ref="F1529:F1552" si="413">B1529-B1528</f>
        <v>5</v>
      </c>
      <c r="G1529" s="47">
        <f>E1529*F1529</f>
        <v>15.9575</v>
      </c>
      <c r="H1529" s="34"/>
      <c r="I1529" s="33"/>
      <c r="J1529" s="33"/>
      <c r="K1529" s="47"/>
      <c r="L1529" s="34"/>
      <c r="M1529" s="47"/>
      <c r="N1529" s="50"/>
      <c r="O1529" s="50"/>
      <c r="P1529" s="50"/>
      <c r="Q1529" s="52"/>
      <c r="R1529" s="21"/>
    </row>
    <row r="1530" spans="2:18" x14ac:dyDescent="0.2">
      <c r="B1530" s="34">
        <v>10</v>
      </c>
      <c r="C1530" s="47">
        <v>3.2360000000000002</v>
      </c>
      <c r="D1530" s="47"/>
      <c r="E1530" s="47">
        <f t="shared" ref="E1530:E1552" si="414">(C1529+C1530)/2</f>
        <v>3.2170000000000001</v>
      </c>
      <c r="F1530" s="34">
        <f t="shared" si="413"/>
        <v>5</v>
      </c>
      <c r="G1530" s="47">
        <f t="shared" ref="G1530:G1552" si="415">E1530*F1530</f>
        <v>16.085000000000001</v>
      </c>
      <c r="H1530" s="34"/>
      <c r="I1530" s="33"/>
      <c r="J1530" s="33"/>
      <c r="K1530" s="47"/>
      <c r="L1530" s="34"/>
      <c r="M1530" s="47"/>
      <c r="N1530" s="50"/>
      <c r="O1530" s="50"/>
      <c r="P1530" s="50"/>
      <c r="Q1530" s="52"/>
      <c r="R1530" s="21"/>
    </row>
    <row r="1531" spans="2:18" x14ac:dyDescent="0.2">
      <c r="B1531" s="34">
        <v>12</v>
      </c>
      <c r="C1531" s="47">
        <v>2.3370000000000002</v>
      </c>
      <c r="D1531" s="47"/>
      <c r="E1531" s="47">
        <f t="shared" si="414"/>
        <v>2.7865000000000002</v>
      </c>
      <c r="F1531" s="34">
        <f t="shared" si="413"/>
        <v>2</v>
      </c>
      <c r="G1531" s="47">
        <f t="shared" si="415"/>
        <v>5.5730000000000004</v>
      </c>
      <c r="H1531" s="34"/>
      <c r="I1531" s="33"/>
      <c r="J1531" s="33"/>
      <c r="K1531" s="47"/>
      <c r="L1531" s="34"/>
      <c r="M1531" s="47"/>
      <c r="N1531" s="50"/>
      <c r="O1531" s="50"/>
      <c r="P1531" s="50"/>
      <c r="Q1531" s="52"/>
      <c r="R1531" s="21"/>
    </row>
    <row r="1532" spans="2:18" x14ac:dyDescent="0.2">
      <c r="B1532" s="34">
        <v>14</v>
      </c>
      <c r="C1532" s="47">
        <v>1.728</v>
      </c>
      <c r="D1532" s="47"/>
      <c r="E1532" s="47">
        <f t="shared" si="414"/>
        <v>2.0325000000000002</v>
      </c>
      <c r="F1532" s="34">
        <f t="shared" si="413"/>
        <v>2</v>
      </c>
      <c r="G1532" s="47">
        <f t="shared" si="415"/>
        <v>4.0650000000000004</v>
      </c>
      <c r="H1532" s="34"/>
      <c r="I1532" s="33"/>
      <c r="J1532" s="33"/>
      <c r="K1532" s="47"/>
      <c r="L1532" s="34"/>
      <c r="M1532" s="47"/>
      <c r="N1532" s="50"/>
      <c r="O1532" s="50"/>
      <c r="P1532" s="50"/>
      <c r="Q1532" s="52"/>
      <c r="R1532" s="21"/>
    </row>
    <row r="1533" spans="2:18" x14ac:dyDescent="0.2">
      <c r="B1533" s="34">
        <v>17</v>
      </c>
      <c r="C1533" s="47">
        <v>0.93300000000000005</v>
      </c>
      <c r="D1533" s="47"/>
      <c r="E1533" s="47">
        <f t="shared" si="414"/>
        <v>1.3305</v>
      </c>
      <c r="F1533" s="34">
        <f t="shared" si="413"/>
        <v>3</v>
      </c>
      <c r="G1533" s="47">
        <f t="shared" si="415"/>
        <v>3.9915000000000003</v>
      </c>
      <c r="H1533" s="34"/>
      <c r="I1533" s="33">
        <v>0</v>
      </c>
      <c r="J1533" s="33">
        <v>3.1850000000000001</v>
      </c>
      <c r="K1533" s="47"/>
      <c r="L1533" s="34"/>
      <c r="M1533" s="47"/>
      <c r="N1533" s="50"/>
      <c r="O1533" s="50"/>
      <c r="P1533" s="50"/>
      <c r="Q1533" s="52"/>
      <c r="R1533" s="21"/>
    </row>
    <row r="1534" spans="2:18" x14ac:dyDescent="0.2">
      <c r="B1534" s="34">
        <v>20</v>
      </c>
      <c r="C1534" s="47">
        <v>0.22900000000000001</v>
      </c>
      <c r="D1534" s="47"/>
      <c r="E1534" s="47">
        <f t="shared" si="414"/>
        <v>0.58100000000000007</v>
      </c>
      <c r="F1534" s="34">
        <f t="shared" si="413"/>
        <v>3</v>
      </c>
      <c r="G1534" s="47">
        <f t="shared" si="415"/>
        <v>1.7430000000000003</v>
      </c>
      <c r="H1534" s="51"/>
      <c r="I1534" s="33">
        <v>5</v>
      </c>
      <c r="J1534" s="33">
        <v>3.198</v>
      </c>
      <c r="K1534" s="47">
        <f t="shared" ref="K1534:K1552" si="416">AVERAGE(J1533,J1534)</f>
        <v>3.1915</v>
      </c>
      <c r="L1534" s="34">
        <f t="shared" ref="L1534:L1552" si="417">I1534-I1533</f>
        <v>5</v>
      </c>
      <c r="M1534" s="47">
        <f t="shared" ref="M1534:M1552" si="418">L1534*K1534</f>
        <v>15.9575</v>
      </c>
      <c r="N1534" s="50"/>
      <c r="O1534" s="50"/>
      <c r="P1534" s="50"/>
      <c r="Q1534" s="52"/>
      <c r="R1534" s="21"/>
    </row>
    <row r="1535" spans="2:18" x14ac:dyDescent="0.2">
      <c r="B1535" s="34">
        <v>23</v>
      </c>
      <c r="C1535" s="47">
        <v>-0.314</v>
      </c>
      <c r="D1535" s="47"/>
      <c r="E1535" s="47">
        <f t="shared" si="414"/>
        <v>-4.2499999999999996E-2</v>
      </c>
      <c r="F1535" s="34">
        <f t="shared" si="413"/>
        <v>3</v>
      </c>
      <c r="G1535" s="47">
        <f t="shared" si="415"/>
        <v>-0.1275</v>
      </c>
      <c r="H1535" s="51"/>
      <c r="I1535" s="33">
        <v>10</v>
      </c>
      <c r="J1535" s="33">
        <v>3.2360000000000002</v>
      </c>
      <c r="K1535" s="47">
        <f t="shared" si="416"/>
        <v>3.2170000000000001</v>
      </c>
      <c r="L1535" s="34">
        <f t="shared" si="417"/>
        <v>5</v>
      </c>
      <c r="M1535" s="47">
        <f t="shared" si="418"/>
        <v>16.085000000000001</v>
      </c>
      <c r="N1535" s="50"/>
      <c r="O1535" s="50"/>
      <c r="P1535" s="50"/>
      <c r="Q1535" s="52"/>
      <c r="R1535" s="21"/>
    </row>
    <row r="1536" spans="2:18" x14ac:dyDescent="0.2">
      <c r="B1536" s="34">
        <v>26</v>
      </c>
      <c r="C1536" s="47">
        <v>-0.47199999999999998</v>
      </c>
      <c r="D1536" s="47"/>
      <c r="E1536" s="47">
        <f t="shared" si="414"/>
        <v>-0.39300000000000002</v>
      </c>
      <c r="F1536" s="34">
        <f t="shared" si="413"/>
        <v>3</v>
      </c>
      <c r="G1536" s="47">
        <f t="shared" si="415"/>
        <v>-1.179</v>
      </c>
      <c r="H1536" s="51"/>
      <c r="I1536" s="33">
        <v>12</v>
      </c>
      <c r="J1536" s="33">
        <v>2.3370000000000002</v>
      </c>
      <c r="K1536" s="47">
        <f t="shared" si="416"/>
        <v>2.7865000000000002</v>
      </c>
      <c r="L1536" s="34">
        <f t="shared" si="417"/>
        <v>2</v>
      </c>
      <c r="M1536" s="47">
        <f t="shared" si="418"/>
        <v>5.5730000000000004</v>
      </c>
      <c r="N1536" s="53"/>
      <c r="O1536" s="53"/>
      <c r="P1536" s="53"/>
      <c r="Q1536" s="52"/>
      <c r="R1536" s="21"/>
    </row>
    <row r="1537" spans="2:18" x14ac:dyDescent="0.2">
      <c r="B1537" s="34">
        <v>29</v>
      </c>
      <c r="C1537" s="47">
        <v>-0.56599999999999995</v>
      </c>
      <c r="D1537" s="47"/>
      <c r="E1537" s="47">
        <f t="shared" si="414"/>
        <v>-0.51899999999999991</v>
      </c>
      <c r="F1537" s="34">
        <f t="shared" si="413"/>
        <v>3</v>
      </c>
      <c r="G1537" s="47">
        <f t="shared" si="415"/>
        <v>-1.5569999999999997</v>
      </c>
      <c r="H1537" s="34"/>
      <c r="I1537" s="33">
        <v>14</v>
      </c>
      <c r="J1537" s="33">
        <v>1.728</v>
      </c>
      <c r="K1537" s="47">
        <f t="shared" si="416"/>
        <v>2.0325000000000002</v>
      </c>
      <c r="L1537" s="34">
        <f t="shared" si="417"/>
        <v>2</v>
      </c>
      <c r="M1537" s="47">
        <f t="shared" si="418"/>
        <v>4.0650000000000004</v>
      </c>
      <c r="N1537" s="50"/>
      <c r="O1537" s="50"/>
      <c r="P1537" s="50"/>
      <c r="Q1537" s="52"/>
      <c r="R1537" s="21"/>
    </row>
    <row r="1538" spans="2:18" x14ac:dyDescent="0.2">
      <c r="B1538" s="34">
        <v>32</v>
      </c>
      <c r="C1538" s="47">
        <v>-0.753</v>
      </c>
      <c r="D1538" s="47"/>
      <c r="E1538" s="47">
        <f t="shared" si="414"/>
        <v>-0.65949999999999998</v>
      </c>
      <c r="F1538" s="34">
        <f t="shared" si="413"/>
        <v>3</v>
      </c>
      <c r="G1538" s="47">
        <f t="shared" si="415"/>
        <v>-1.9784999999999999</v>
      </c>
      <c r="H1538" s="34"/>
      <c r="I1538" s="33">
        <v>17</v>
      </c>
      <c r="J1538" s="33">
        <v>0.93300000000000005</v>
      </c>
      <c r="K1538" s="47">
        <f t="shared" si="416"/>
        <v>1.3305</v>
      </c>
      <c r="L1538" s="34">
        <f t="shared" si="417"/>
        <v>3</v>
      </c>
      <c r="M1538" s="47">
        <f t="shared" si="418"/>
        <v>3.9915000000000003</v>
      </c>
      <c r="N1538" s="53"/>
      <c r="O1538" s="53"/>
      <c r="P1538" s="53"/>
      <c r="Q1538" s="52"/>
      <c r="R1538" s="21"/>
    </row>
    <row r="1539" spans="2:18" x14ac:dyDescent="0.2">
      <c r="B1539" s="34">
        <v>35</v>
      </c>
      <c r="C1539" s="47">
        <v>-0.76300000000000001</v>
      </c>
      <c r="D1539" s="47"/>
      <c r="E1539" s="47">
        <f t="shared" si="414"/>
        <v>-0.75800000000000001</v>
      </c>
      <c r="F1539" s="34">
        <f t="shared" si="413"/>
        <v>3</v>
      </c>
      <c r="G1539" s="47">
        <f t="shared" si="415"/>
        <v>-2.274</v>
      </c>
      <c r="H1539" s="34"/>
      <c r="I1539" s="34">
        <f>I1540-(J1539-J1540)*2</f>
        <v>19.899999999999999</v>
      </c>
      <c r="J1539" s="34">
        <v>0.1</v>
      </c>
      <c r="K1539" s="47">
        <f t="shared" si="416"/>
        <v>0.51650000000000007</v>
      </c>
      <c r="L1539" s="34">
        <f t="shared" si="417"/>
        <v>2.8999999999999986</v>
      </c>
      <c r="M1539" s="47">
        <f t="shared" si="418"/>
        <v>1.4978499999999995</v>
      </c>
      <c r="N1539" s="53"/>
      <c r="O1539" s="53"/>
      <c r="P1539" s="53"/>
      <c r="Q1539" s="52"/>
      <c r="R1539" s="21"/>
    </row>
    <row r="1540" spans="2:18" x14ac:dyDescent="0.2">
      <c r="B1540" s="34">
        <v>38</v>
      </c>
      <c r="C1540" s="47">
        <v>-0.74399999999999999</v>
      </c>
      <c r="D1540" s="47"/>
      <c r="E1540" s="47">
        <f t="shared" si="414"/>
        <v>-0.75350000000000006</v>
      </c>
      <c r="F1540" s="34">
        <f t="shared" si="413"/>
        <v>3</v>
      </c>
      <c r="G1540" s="47">
        <f t="shared" si="415"/>
        <v>-2.2605000000000004</v>
      </c>
      <c r="H1540" s="34"/>
      <c r="I1540" s="33">
        <f>I1541-9</f>
        <v>24.5</v>
      </c>
      <c r="J1540" s="33">
        <f>J1541</f>
        <v>-2.2000000000000002</v>
      </c>
      <c r="K1540" s="47">
        <f t="shared" si="416"/>
        <v>-1.05</v>
      </c>
      <c r="L1540" s="34">
        <f t="shared" si="417"/>
        <v>4.6000000000000014</v>
      </c>
      <c r="M1540" s="47">
        <f t="shared" si="418"/>
        <v>-4.8300000000000018</v>
      </c>
      <c r="N1540" s="50"/>
      <c r="O1540" s="50"/>
      <c r="P1540" s="50"/>
      <c r="Q1540" s="51"/>
      <c r="R1540" s="21"/>
    </row>
    <row r="1541" spans="2:18" x14ac:dyDescent="0.2">
      <c r="B1541" s="34">
        <v>41</v>
      </c>
      <c r="C1541" s="47">
        <v>-0.56599999999999995</v>
      </c>
      <c r="D1541" s="47"/>
      <c r="E1541" s="47">
        <f t="shared" si="414"/>
        <v>-0.65500000000000003</v>
      </c>
      <c r="F1541" s="34">
        <f t="shared" si="413"/>
        <v>3</v>
      </c>
      <c r="G1541" s="47">
        <f t="shared" si="415"/>
        <v>-1.9650000000000001</v>
      </c>
      <c r="H1541" s="54"/>
      <c r="I1541" s="33">
        <v>33.5</v>
      </c>
      <c r="J1541" s="33">
        <v>-2.2000000000000002</v>
      </c>
      <c r="K1541" s="47">
        <f t="shared" si="416"/>
        <v>-2.2000000000000002</v>
      </c>
      <c r="L1541" s="34">
        <f t="shared" si="417"/>
        <v>9</v>
      </c>
      <c r="M1541" s="47">
        <f t="shared" si="418"/>
        <v>-19.8</v>
      </c>
      <c r="N1541" s="50"/>
      <c r="O1541" s="50"/>
      <c r="P1541" s="50"/>
      <c r="Q1541" s="51"/>
      <c r="R1541" s="21"/>
    </row>
    <row r="1542" spans="2:18" x14ac:dyDescent="0.2">
      <c r="B1542" s="34">
        <v>44</v>
      </c>
      <c r="C1542" s="47">
        <v>-0.47399999999999998</v>
      </c>
      <c r="D1542" s="47"/>
      <c r="E1542" s="47">
        <f t="shared" si="414"/>
        <v>-0.52</v>
      </c>
      <c r="F1542" s="34">
        <f t="shared" si="413"/>
        <v>3</v>
      </c>
      <c r="G1542" s="47">
        <f t="shared" si="415"/>
        <v>-1.56</v>
      </c>
      <c r="H1542" s="54"/>
      <c r="I1542" s="34">
        <f>I1541+9</f>
        <v>42.5</v>
      </c>
      <c r="J1542" s="34">
        <f>J1541</f>
        <v>-2.2000000000000002</v>
      </c>
      <c r="K1542" s="47">
        <f t="shared" si="416"/>
        <v>-2.2000000000000002</v>
      </c>
      <c r="L1542" s="34">
        <f t="shared" si="417"/>
        <v>9</v>
      </c>
      <c r="M1542" s="47">
        <f t="shared" si="418"/>
        <v>-19.8</v>
      </c>
      <c r="N1542" s="50"/>
      <c r="O1542" s="50"/>
      <c r="P1542" s="50"/>
      <c r="Q1542" s="51"/>
      <c r="R1542" s="21"/>
    </row>
    <row r="1543" spans="2:18" x14ac:dyDescent="0.2">
      <c r="B1543" s="48">
        <v>47</v>
      </c>
      <c r="C1543" s="55">
        <v>-0.17100000000000001</v>
      </c>
      <c r="D1543" s="55"/>
      <c r="E1543" s="47">
        <f t="shared" si="414"/>
        <v>-0.32250000000000001</v>
      </c>
      <c r="F1543" s="34">
        <f t="shared" si="413"/>
        <v>3</v>
      </c>
      <c r="G1543" s="47">
        <f t="shared" si="415"/>
        <v>-0.96750000000000003</v>
      </c>
      <c r="H1543" s="54"/>
      <c r="I1543" s="34">
        <f>I1542+(J1543-J1542)*2</f>
        <v>46.1</v>
      </c>
      <c r="J1543" s="34">
        <v>-0.4</v>
      </c>
      <c r="K1543" s="47">
        <f t="shared" si="416"/>
        <v>-1.3</v>
      </c>
      <c r="L1543" s="34">
        <f t="shared" si="417"/>
        <v>3.6000000000000014</v>
      </c>
      <c r="M1543" s="47">
        <f t="shared" si="418"/>
        <v>-4.6800000000000024</v>
      </c>
      <c r="N1543" s="50"/>
      <c r="O1543" s="50"/>
      <c r="P1543" s="50"/>
      <c r="Q1543" s="51"/>
      <c r="R1543" s="21"/>
    </row>
    <row r="1544" spans="2:18" x14ac:dyDescent="0.2">
      <c r="B1544" s="48">
        <v>50</v>
      </c>
      <c r="C1544" s="55">
        <v>0.39600000000000002</v>
      </c>
      <c r="D1544" s="55"/>
      <c r="E1544" s="47">
        <f t="shared" si="414"/>
        <v>0.1125</v>
      </c>
      <c r="F1544" s="34">
        <f t="shared" si="413"/>
        <v>3</v>
      </c>
      <c r="G1544" s="47">
        <f t="shared" si="415"/>
        <v>0.33750000000000002</v>
      </c>
      <c r="H1544" s="54"/>
      <c r="I1544" s="34">
        <v>47</v>
      </c>
      <c r="J1544" s="56">
        <v>-0.17100000000000001</v>
      </c>
      <c r="K1544" s="47">
        <f t="shared" si="416"/>
        <v>-0.28550000000000003</v>
      </c>
      <c r="L1544" s="34">
        <f t="shared" si="417"/>
        <v>0.89999999999999858</v>
      </c>
      <c r="M1544" s="47">
        <f t="shared" si="418"/>
        <v>-0.25694999999999962</v>
      </c>
      <c r="N1544" s="51"/>
      <c r="O1544" s="53"/>
      <c r="P1544" s="53"/>
      <c r="Q1544" s="51"/>
    </row>
    <row r="1545" spans="2:18" x14ac:dyDescent="0.2">
      <c r="B1545" s="48">
        <v>53</v>
      </c>
      <c r="C1545" s="55">
        <v>1.728</v>
      </c>
      <c r="D1545" s="55"/>
      <c r="E1545" s="47">
        <f t="shared" si="414"/>
        <v>1.0620000000000001</v>
      </c>
      <c r="F1545" s="34">
        <f t="shared" si="413"/>
        <v>3</v>
      </c>
      <c r="G1545" s="47">
        <f t="shared" si="415"/>
        <v>3.1859999999999999</v>
      </c>
      <c r="H1545" s="54"/>
      <c r="I1545" s="48">
        <v>50</v>
      </c>
      <c r="J1545" s="48">
        <v>0.39600000000000002</v>
      </c>
      <c r="K1545" s="47">
        <f t="shared" si="416"/>
        <v>0.1125</v>
      </c>
      <c r="L1545" s="34">
        <f t="shared" si="417"/>
        <v>3</v>
      </c>
      <c r="M1545" s="47">
        <f t="shared" si="418"/>
        <v>0.33750000000000002</v>
      </c>
      <c r="N1545" s="51"/>
      <c r="O1545" s="57"/>
      <c r="P1545" s="57"/>
      <c r="Q1545" s="51"/>
    </row>
    <row r="1546" spans="2:18" x14ac:dyDescent="0.2">
      <c r="B1546" s="48">
        <v>56</v>
      </c>
      <c r="C1546" s="55">
        <v>2.7559999999999998</v>
      </c>
      <c r="D1546" s="55"/>
      <c r="E1546" s="47">
        <f t="shared" si="414"/>
        <v>2.242</v>
      </c>
      <c r="F1546" s="34">
        <f t="shared" si="413"/>
        <v>3</v>
      </c>
      <c r="G1546" s="47">
        <f t="shared" si="415"/>
        <v>6.726</v>
      </c>
      <c r="H1546" s="51"/>
      <c r="I1546" s="48">
        <v>53</v>
      </c>
      <c r="J1546" s="48">
        <v>1.728</v>
      </c>
      <c r="K1546" s="47">
        <f t="shared" si="416"/>
        <v>1.0620000000000001</v>
      </c>
      <c r="L1546" s="34">
        <f t="shared" si="417"/>
        <v>3</v>
      </c>
      <c r="M1546" s="47">
        <f t="shared" si="418"/>
        <v>3.1859999999999999</v>
      </c>
      <c r="N1546" s="51"/>
      <c r="O1546" s="57"/>
      <c r="P1546" s="57"/>
      <c r="Q1546" s="51"/>
    </row>
    <row r="1547" spans="2:18" x14ac:dyDescent="0.2">
      <c r="B1547" s="48">
        <v>58</v>
      </c>
      <c r="C1547" s="55">
        <v>3.7869999999999999</v>
      </c>
      <c r="D1547" s="55"/>
      <c r="E1547" s="47">
        <f t="shared" si="414"/>
        <v>3.2714999999999996</v>
      </c>
      <c r="F1547" s="34">
        <f t="shared" si="413"/>
        <v>2</v>
      </c>
      <c r="G1547" s="47">
        <f t="shared" si="415"/>
        <v>6.5429999999999993</v>
      </c>
      <c r="H1547" s="51"/>
      <c r="I1547" s="48">
        <v>56</v>
      </c>
      <c r="J1547" s="48">
        <v>2.7559999999999998</v>
      </c>
      <c r="K1547" s="47">
        <f t="shared" si="416"/>
        <v>2.242</v>
      </c>
      <c r="L1547" s="34">
        <f t="shared" si="417"/>
        <v>3</v>
      </c>
      <c r="M1547" s="47">
        <f t="shared" si="418"/>
        <v>6.726</v>
      </c>
      <c r="N1547" s="57"/>
      <c r="O1547" s="57"/>
      <c r="P1547" s="57"/>
      <c r="Q1547" s="51"/>
    </row>
    <row r="1548" spans="2:18" x14ac:dyDescent="0.2">
      <c r="B1548" s="48">
        <v>60</v>
      </c>
      <c r="C1548" s="55">
        <v>4.7229999999999999</v>
      </c>
      <c r="D1548" s="55"/>
      <c r="E1548" s="47">
        <f t="shared" si="414"/>
        <v>4.2549999999999999</v>
      </c>
      <c r="F1548" s="34">
        <f t="shared" si="413"/>
        <v>2</v>
      </c>
      <c r="G1548" s="47">
        <f t="shared" si="415"/>
        <v>8.51</v>
      </c>
      <c r="H1548" s="51"/>
      <c r="I1548" s="48">
        <v>58</v>
      </c>
      <c r="J1548" s="48">
        <v>3.7869999999999999</v>
      </c>
      <c r="K1548" s="47">
        <f t="shared" si="416"/>
        <v>3.2714999999999996</v>
      </c>
      <c r="L1548" s="34">
        <f t="shared" si="417"/>
        <v>2</v>
      </c>
      <c r="M1548" s="47">
        <f t="shared" si="418"/>
        <v>6.5429999999999993</v>
      </c>
      <c r="N1548" s="57"/>
      <c r="O1548" s="57"/>
      <c r="P1548" s="57"/>
      <c r="Q1548" s="51"/>
    </row>
    <row r="1549" spans="2:18" x14ac:dyDescent="0.2">
      <c r="B1549" s="48">
        <v>64</v>
      </c>
      <c r="C1549" s="55">
        <v>4.7469999999999999</v>
      </c>
      <c r="D1549" s="55"/>
      <c r="E1549" s="47">
        <f t="shared" si="414"/>
        <v>4.7349999999999994</v>
      </c>
      <c r="F1549" s="34">
        <f t="shared" si="413"/>
        <v>4</v>
      </c>
      <c r="G1549" s="47">
        <f t="shared" si="415"/>
        <v>18.939999999999998</v>
      </c>
      <c r="H1549" s="51"/>
      <c r="I1549" s="48">
        <v>60</v>
      </c>
      <c r="J1549" s="48">
        <v>4.7229999999999999</v>
      </c>
      <c r="K1549" s="47">
        <f t="shared" si="416"/>
        <v>4.2549999999999999</v>
      </c>
      <c r="L1549" s="34">
        <f t="shared" si="417"/>
        <v>2</v>
      </c>
      <c r="M1549" s="47">
        <f t="shared" si="418"/>
        <v>8.51</v>
      </c>
      <c r="N1549" s="57"/>
      <c r="O1549" s="57"/>
      <c r="P1549" s="57"/>
      <c r="Q1549" s="51"/>
    </row>
    <row r="1550" spans="2:18" x14ac:dyDescent="0.2">
      <c r="B1550" s="48">
        <v>69</v>
      </c>
      <c r="C1550" s="55">
        <v>4.6870000000000003</v>
      </c>
      <c r="D1550" s="55"/>
      <c r="E1550" s="47">
        <f t="shared" si="414"/>
        <v>4.7170000000000005</v>
      </c>
      <c r="F1550" s="34">
        <f t="shared" si="413"/>
        <v>5</v>
      </c>
      <c r="G1550" s="47">
        <f t="shared" si="415"/>
        <v>23.585000000000001</v>
      </c>
      <c r="H1550" s="47"/>
      <c r="I1550" s="48">
        <v>64</v>
      </c>
      <c r="J1550" s="48">
        <v>4.7469999999999999</v>
      </c>
      <c r="K1550" s="47">
        <f t="shared" si="416"/>
        <v>4.7349999999999994</v>
      </c>
      <c r="L1550" s="34">
        <f t="shared" si="417"/>
        <v>4</v>
      </c>
      <c r="M1550" s="47">
        <f t="shared" si="418"/>
        <v>18.939999999999998</v>
      </c>
      <c r="N1550" s="57"/>
      <c r="O1550" s="57"/>
      <c r="P1550" s="57"/>
      <c r="Q1550" s="51"/>
    </row>
    <row r="1551" spans="2:18" x14ac:dyDescent="0.2">
      <c r="B1551" s="48">
        <v>71</v>
      </c>
      <c r="C1551" s="55">
        <v>4.3369999999999997</v>
      </c>
      <c r="D1551" s="55"/>
      <c r="E1551" s="47">
        <f t="shared" si="414"/>
        <v>4.5120000000000005</v>
      </c>
      <c r="F1551" s="34">
        <f t="shared" si="413"/>
        <v>2</v>
      </c>
      <c r="G1551" s="47">
        <f t="shared" si="415"/>
        <v>9.0240000000000009</v>
      </c>
      <c r="H1551" s="47"/>
      <c r="I1551" s="48">
        <v>69</v>
      </c>
      <c r="J1551" s="48">
        <v>4.6870000000000003</v>
      </c>
      <c r="K1551" s="47">
        <f t="shared" si="416"/>
        <v>4.7170000000000005</v>
      </c>
      <c r="L1551" s="34">
        <f t="shared" si="417"/>
        <v>5</v>
      </c>
      <c r="M1551" s="47">
        <f t="shared" si="418"/>
        <v>23.585000000000001</v>
      </c>
      <c r="N1551" s="53"/>
      <c r="O1551" s="57"/>
      <c r="P1551" s="57"/>
      <c r="Q1551" s="51"/>
    </row>
    <row r="1552" spans="2:18" x14ac:dyDescent="0.2">
      <c r="B1552" s="48">
        <v>73</v>
      </c>
      <c r="C1552" s="55">
        <v>4.2770000000000001</v>
      </c>
      <c r="D1552" s="55"/>
      <c r="E1552" s="47">
        <f t="shared" si="414"/>
        <v>4.3070000000000004</v>
      </c>
      <c r="F1552" s="34">
        <f t="shared" si="413"/>
        <v>2</v>
      </c>
      <c r="G1552" s="47">
        <f t="shared" si="415"/>
        <v>8.6140000000000008</v>
      </c>
      <c r="H1552" s="47"/>
      <c r="I1552" s="48">
        <v>71</v>
      </c>
      <c r="J1552" s="48">
        <v>4.3369999999999997</v>
      </c>
      <c r="K1552" s="47">
        <f t="shared" si="416"/>
        <v>4.5120000000000005</v>
      </c>
      <c r="L1552" s="34">
        <f t="shared" si="417"/>
        <v>2</v>
      </c>
      <c r="M1552" s="47">
        <f t="shared" si="418"/>
        <v>9.0240000000000009</v>
      </c>
      <c r="N1552" s="50"/>
      <c r="O1552" s="50"/>
      <c r="P1552" s="50"/>
      <c r="Q1552" s="51"/>
      <c r="R1552" s="21"/>
    </row>
    <row r="1553" spans="2:18" x14ac:dyDescent="0.2">
      <c r="B1553" s="48"/>
      <c r="C1553" s="55"/>
      <c r="D1553" s="55"/>
      <c r="E1553" s="47"/>
      <c r="F1553" s="34"/>
      <c r="G1553" s="47"/>
      <c r="H1553" s="47"/>
      <c r="I1553" s="47">
        <v>73</v>
      </c>
      <c r="J1553" s="48">
        <v>4.2770000000000001</v>
      </c>
      <c r="K1553" s="47">
        <f t="shared" ref="K1553" si="419">AVERAGE(J1552,J1553)</f>
        <v>4.3070000000000004</v>
      </c>
      <c r="L1553" s="34">
        <f t="shared" ref="L1553" si="420">I1553-I1552</f>
        <v>2</v>
      </c>
      <c r="M1553" s="47">
        <f t="shared" ref="M1553" si="421">L1553*K1553</f>
        <v>8.6140000000000008</v>
      </c>
      <c r="N1553" s="50"/>
      <c r="O1553" s="50"/>
      <c r="P1553" s="50"/>
      <c r="Q1553" s="51"/>
      <c r="R1553" s="21"/>
    </row>
    <row r="1554" spans="2:18" ht="15" x14ac:dyDescent="0.2">
      <c r="B1554" s="48"/>
      <c r="C1554" s="55"/>
      <c r="D1554" s="55"/>
      <c r="E1554" s="47"/>
      <c r="F1554" s="34">
        <f>SUM(F1529:F1553)</f>
        <v>73</v>
      </c>
      <c r="G1554" s="47">
        <f>SUM(G1529:G1553)</f>
        <v>119.01150000000001</v>
      </c>
      <c r="H1554" s="47"/>
      <c r="I1554" s="47"/>
      <c r="J1554" s="58"/>
      <c r="K1554" s="47"/>
      <c r="L1554" s="34">
        <f>SUM(L1532:L1553)</f>
        <v>73</v>
      </c>
      <c r="M1554" s="47">
        <f>SUM(M1532:M1553)</f>
        <v>83.2684</v>
      </c>
      <c r="N1554" s="50"/>
      <c r="O1554" s="50"/>
      <c r="P1554" s="50"/>
      <c r="Q1554" s="51"/>
      <c r="R1554" s="21"/>
    </row>
    <row r="1555" spans="2:18" x14ac:dyDescent="0.2">
      <c r="B1555" s="48"/>
      <c r="C1555" s="55"/>
      <c r="D1555" s="55"/>
      <c r="E1555" s="47"/>
      <c r="F1555" s="34"/>
      <c r="G1555" s="47"/>
      <c r="H1555" s="34" t="s">
        <v>10</v>
      </c>
      <c r="I1555" s="34"/>
      <c r="J1555" s="34">
        <f>G1554</f>
        <v>119.01150000000001</v>
      </c>
      <c r="K1555" s="47" t="s">
        <v>11</v>
      </c>
      <c r="L1555" s="34">
        <f>M1554</f>
        <v>83.2684</v>
      </c>
      <c r="M1555" s="47">
        <f>J1555-L1555</f>
        <v>35.743100000000013</v>
      </c>
      <c r="N1555" s="50"/>
      <c r="O1555" s="50"/>
      <c r="P1555" s="50"/>
      <c r="Q1555" s="51"/>
      <c r="R1555" s="21"/>
    </row>
    <row r="1556" spans="2:18" x14ac:dyDescent="0.2">
      <c r="B1556" s="52"/>
      <c r="C1556" s="59"/>
      <c r="D1556" s="59"/>
      <c r="E1556" s="51"/>
      <c r="F1556" s="51"/>
      <c r="G1556" s="51"/>
      <c r="H1556" s="51"/>
      <c r="I1556" s="51"/>
      <c r="J1556" s="60"/>
      <c r="K1556" s="51"/>
      <c r="L1556" s="51"/>
      <c r="M1556" s="51"/>
      <c r="N1556" s="51"/>
      <c r="O1556" s="51"/>
      <c r="P1556" s="51"/>
      <c r="Q1556" s="51"/>
    </row>
    <row r="1557" spans="2:18" ht="15" x14ac:dyDescent="0.2">
      <c r="B1557" s="58"/>
      <c r="C1557" s="61"/>
      <c r="D1557" s="61"/>
      <c r="E1557" s="58"/>
      <c r="F1557" s="54" t="s">
        <v>7</v>
      </c>
      <c r="G1557" s="54"/>
      <c r="H1557" s="160">
        <v>8.1999999999999993</v>
      </c>
      <c r="I1557" s="160"/>
      <c r="J1557" s="58"/>
      <c r="K1557" s="58"/>
      <c r="L1557" s="58"/>
      <c r="M1557" s="58"/>
      <c r="N1557" s="57"/>
      <c r="O1557" s="57"/>
      <c r="P1557" s="57"/>
      <c r="Q1557" s="51"/>
    </row>
    <row r="1558" spans="2:18" x14ac:dyDescent="0.2">
      <c r="B1558" s="161" t="s">
        <v>8</v>
      </c>
      <c r="C1558" s="161"/>
      <c r="D1558" s="161"/>
      <c r="E1558" s="161"/>
      <c r="F1558" s="161"/>
      <c r="G1558" s="161"/>
      <c r="H1558" s="51"/>
      <c r="I1558" s="161" t="s">
        <v>9</v>
      </c>
      <c r="J1558" s="161"/>
      <c r="K1558" s="161"/>
      <c r="L1558" s="161"/>
      <c r="M1558" s="161"/>
      <c r="N1558" s="62"/>
      <c r="O1558" s="62"/>
      <c r="P1558" s="50">
        <f>I1573-I1571</f>
        <v>18</v>
      </c>
      <c r="Q1558" s="51"/>
    </row>
    <row r="1559" spans="2:18" x14ac:dyDescent="0.2">
      <c r="B1559" s="34">
        <v>0</v>
      </c>
      <c r="C1559" s="47">
        <v>2.6389999999999998</v>
      </c>
      <c r="D1559" s="47"/>
      <c r="E1559" s="34"/>
      <c r="F1559" s="34"/>
      <c r="G1559" s="34"/>
      <c r="H1559" s="34"/>
      <c r="I1559" s="48"/>
      <c r="J1559" s="49"/>
      <c r="K1559" s="47"/>
      <c r="L1559" s="34"/>
      <c r="M1559" s="47"/>
      <c r="N1559" s="50"/>
      <c r="O1559" s="50"/>
      <c r="P1559" s="50"/>
      <c r="Q1559" s="51"/>
      <c r="R1559" s="21"/>
    </row>
    <row r="1560" spans="2:18" x14ac:dyDescent="0.2">
      <c r="B1560" s="34">
        <v>5</v>
      </c>
      <c r="C1560" s="47">
        <v>2.669</v>
      </c>
      <c r="D1560" s="47"/>
      <c r="E1560" s="47">
        <f>(C1559+C1560)/2</f>
        <v>2.6539999999999999</v>
      </c>
      <c r="F1560" s="34">
        <f t="shared" ref="F1560:F1582" si="422">B1560-B1559</f>
        <v>5</v>
      </c>
      <c r="G1560" s="47">
        <f>E1560*F1560</f>
        <v>13.27</v>
      </c>
      <c r="H1560" s="34"/>
      <c r="I1560" s="33"/>
      <c r="J1560" s="33"/>
      <c r="K1560" s="47"/>
      <c r="L1560" s="34"/>
      <c r="M1560" s="47"/>
      <c r="N1560" s="50"/>
      <c r="O1560" s="50"/>
      <c r="P1560" s="50"/>
      <c r="Q1560" s="52"/>
      <c r="R1560" s="21"/>
    </row>
    <row r="1561" spans="2:18" x14ac:dyDescent="0.2">
      <c r="B1561" s="34">
        <v>10</v>
      </c>
      <c r="C1561" s="47">
        <v>2.677</v>
      </c>
      <c r="D1561" s="47"/>
      <c r="E1561" s="47">
        <f t="shared" ref="E1561:E1582" si="423">(C1560+C1561)/2</f>
        <v>2.673</v>
      </c>
      <c r="F1561" s="34">
        <f t="shared" si="422"/>
        <v>5</v>
      </c>
      <c r="G1561" s="47">
        <f t="shared" ref="G1561:G1582" si="424">E1561*F1561</f>
        <v>13.365</v>
      </c>
      <c r="H1561" s="34"/>
      <c r="I1561" s="33"/>
      <c r="J1561" s="33"/>
      <c r="K1561" s="47"/>
      <c r="L1561" s="34"/>
      <c r="M1561" s="47"/>
      <c r="N1561" s="50"/>
      <c r="O1561" s="50"/>
      <c r="P1561" s="50"/>
      <c r="Q1561" s="52"/>
      <c r="R1561" s="21"/>
    </row>
    <row r="1562" spans="2:18" x14ac:dyDescent="0.2">
      <c r="B1562" s="34">
        <v>12</v>
      </c>
      <c r="C1562" s="47">
        <v>1.8280000000000001</v>
      </c>
      <c r="D1562" s="47"/>
      <c r="E1562" s="47">
        <f t="shared" si="423"/>
        <v>2.2524999999999999</v>
      </c>
      <c r="F1562" s="34">
        <f t="shared" si="422"/>
        <v>2</v>
      </c>
      <c r="G1562" s="47">
        <f t="shared" si="424"/>
        <v>4.5049999999999999</v>
      </c>
      <c r="H1562" s="34"/>
      <c r="I1562" s="33"/>
      <c r="J1562" s="33"/>
      <c r="K1562" s="47"/>
      <c r="L1562" s="34"/>
      <c r="M1562" s="47"/>
      <c r="N1562" s="50"/>
      <c r="O1562" s="50"/>
      <c r="P1562" s="50"/>
      <c r="Q1562" s="52"/>
      <c r="R1562" s="21"/>
    </row>
    <row r="1563" spans="2:18" x14ac:dyDescent="0.2">
      <c r="B1563" s="34">
        <v>14</v>
      </c>
      <c r="C1563" s="47">
        <v>1.1990000000000001</v>
      </c>
      <c r="D1563" s="47"/>
      <c r="E1563" s="47">
        <f t="shared" si="423"/>
        <v>1.5135000000000001</v>
      </c>
      <c r="F1563" s="34">
        <f t="shared" si="422"/>
        <v>2</v>
      </c>
      <c r="G1563" s="47">
        <f t="shared" si="424"/>
        <v>3.0270000000000001</v>
      </c>
      <c r="H1563" s="34"/>
      <c r="I1563" s="33"/>
      <c r="J1563" s="33"/>
      <c r="K1563" s="47"/>
      <c r="L1563" s="34"/>
      <c r="M1563" s="47"/>
      <c r="N1563" s="50"/>
      <c r="O1563" s="50"/>
      <c r="P1563" s="50"/>
      <c r="Q1563" s="52"/>
      <c r="R1563" s="21"/>
    </row>
    <row r="1564" spans="2:18" x14ac:dyDescent="0.2">
      <c r="B1564" s="34">
        <v>17</v>
      </c>
      <c r="C1564" s="47">
        <v>0.52800000000000002</v>
      </c>
      <c r="D1564" s="47"/>
      <c r="E1564" s="47">
        <f t="shared" si="423"/>
        <v>0.86350000000000005</v>
      </c>
      <c r="F1564" s="34">
        <f t="shared" si="422"/>
        <v>3</v>
      </c>
      <c r="G1564" s="47">
        <f t="shared" si="424"/>
        <v>2.5905</v>
      </c>
      <c r="H1564" s="34"/>
      <c r="I1564" s="33">
        <v>0</v>
      </c>
      <c r="J1564" s="33">
        <v>2.6389999999999998</v>
      </c>
      <c r="K1564" s="47"/>
      <c r="L1564" s="34"/>
      <c r="M1564" s="47"/>
      <c r="N1564" s="50"/>
      <c r="O1564" s="50"/>
      <c r="P1564" s="50"/>
      <c r="Q1564" s="52"/>
      <c r="R1564" s="21"/>
    </row>
    <row r="1565" spans="2:18" x14ac:dyDescent="0.2">
      <c r="B1565" s="34">
        <v>20</v>
      </c>
      <c r="C1565" s="47">
        <v>0.27500000000000002</v>
      </c>
      <c r="D1565" s="47"/>
      <c r="E1565" s="47">
        <f t="shared" si="423"/>
        <v>0.40150000000000002</v>
      </c>
      <c r="F1565" s="34">
        <f t="shared" si="422"/>
        <v>3</v>
      </c>
      <c r="G1565" s="47">
        <f t="shared" si="424"/>
        <v>1.2045000000000001</v>
      </c>
      <c r="H1565" s="51"/>
      <c r="I1565" s="33">
        <v>5</v>
      </c>
      <c r="J1565" s="33">
        <v>2.669</v>
      </c>
      <c r="K1565" s="47">
        <f t="shared" ref="K1565:K1583" si="425">AVERAGE(J1564,J1565)</f>
        <v>2.6539999999999999</v>
      </c>
      <c r="L1565" s="34">
        <f t="shared" ref="L1565:L1583" si="426">I1565-I1564</f>
        <v>5</v>
      </c>
      <c r="M1565" s="47">
        <f t="shared" ref="M1565:M1583" si="427">L1565*K1565</f>
        <v>13.27</v>
      </c>
      <c r="N1565" s="50"/>
      <c r="O1565" s="50"/>
      <c r="P1565" s="50"/>
      <c r="Q1565" s="52"/>
      <c r="R1565" s="21"/>
    </row>
    <row r="1566" spans="2:18" x14ac:dyDescent="0.2">
      <c r="B1566" s="34">
        <v>23</v>
      </c>
      <c r="C1566" s="47">
        <v>0.125</v>
      </c>
      <c r="D1566" s="47"/>
      <c r="E1566" s="47">
        <f t="shared" si="423"/>
        <v>0.2</v>
      </c>
      <c r="F1566" s="34">
        <f t="shared" si="422"/>
        <v>3</v>
      </c>
      <c r="G1566" s="47">
        <f t="shared" si="424"/>
        <v>0.60000000000000009</v>
      </c>
      <c r="H1566" s="51"/>
      <c r="I1566" s="33">
        <v>10</v>
      </c>
      <c r="J1566" s="33">
        <v>2.677</v>
      </c>
      <c r="K1566" s="47">
        <f t="shared" si="425"/>
        <v>2.673</v>
      </c>
      <c r="L1566" s="34">
        <f t="shared" si="426"/>
        <v>5</v>
      </c>
      <c r="M1566" s="47">
        <f t="shared" si="427"/>
        <v>13.365</v>
      </c>
      <c r="N1566" s="50"/>
      <c r="O1566" s="50"/>
      <c r="P1566" s="50"/>
      <c r="Q1566" s="52"/>
      <c r="R1566" s="21"/>
    </row>
    <row r="1567" spans="2:18" x14ac:dyDescent="0.2">
      <c r="B1567" s="34">
        <v>26</v>
      </c>
      <c r="C1567" s="47">
        <v>-7.1999999999999995E-2</v>
      </c>
      <c r="D1567" s="47"/>
      <c r="E1567" s="47">
        <f t="shared" si="423"/>
        <v>2.6500000000000003E-2</v>
      </c>
      <c r="F1567" s="34">
        <f t="shared" si="422"/>
        <v>3</v>
      </c>
      <c r="G1567" s="47">
        <f t="shared" si="424"/>
        <v>7.9500000000000015E-2</v>
      </c>
      <c r="H1567" s="51"/>
      <c r="I1567" s="33">
        <v>12</v>
      </c>
      <c r="J1567" s="33">
        <v>1.8280000000000001</v>
      </c>
      <c r="K1567" s="47">
        <f t="shared" si="425"/>
        <v>2.2524999999999999</v>
      </c>
      <c r="L1567" s="34">
        <f t="shared" si="426"/>
        <v>2</v>
      </c>
      <c r="M1567" s="47">
        <f t="shared" si="427"/>
        <v>4.5049999999999999</v>
      </c>
      <c r="N1567" s="53"/>
      <c r="O1567" s="53"/>
      <c r="P1567" s="53"/>
      <c r="Q1567" s="52"/>
      <c r="R1567" s="21"/>
    </row>
    <row r="1568" spans="2:18" x14ac:dyDescent="0.2">
      <c r="B1568" s="34">
        <v>29</v>
      </c>
      <c r="C1568" s="47">
        <v>-0.96699999999999997</v>
      </c>
      <c r="D1568" s="47"/>
      <c r="E1568" s="47">
        <f t="shared" si="423"/>
        <v>-0.51949999999999996</v>
      </c>
      <c r="F1568" s="34">
        <f t="shared" si="422"/>
        <v>3</v>
      </c>
      <c r="G1568" s="47">
        <f t="shared" si="424"/>
        <v>-1.5585</v>
      </c>
      <c r="H1568" s="34"/>
      <c r="I1568" s="33">
        <v>14</v>
      </c>
      <c r="J1568" s="33">
        <v>1.1990000000000001</v>
      </c>
      <c r="K1568" s="47">
        <f t="shared" si="425"/>
        <v>1.5135000000000001</v>
      </c>
      <c r="L1568" s="34">
        <f t="shared" si="426"/>
        <v>2</v>
      </c>
      <c r="M1568" s="47">
        <f t="shared" si="427"/>
        <v>3.0270000000000001</v>
      </c>
      <c r="N1568" s="50"/>
      <c r="O1568" s="50"/>
      <c r="P1568" s="50"/>
      <c r="Q1568" s="52"/>
      <c r="R1568" s="21"/>
    </row>
    <row r="1569" spans="2:18" x14ac:dyDescent="0.2">
      <c r="B1569" s="34">
        <v>32</v>
      </c>
      <c r="C1569" s="47">
        <v>-0.97099999999999997</v>
      </c>
      <c r="D1569" s="47"/>
      <c r="E1569" s="47">
        <f t="shared" si="423"/>
        <v>-0.96899999999999997</v>
      </c>
      <c r="F1569" s="34">
        <f t="shared" si="422"/>
        <v>3</v>
      </c>
      <c r="G1569" s="47">
        <f t="shared" si="424"/>
        <v>-2.907</v>
      </c>
      <c r="H1569" s="34"/>
      <c r="I1569" s="33">
        <v>17</v>
      </c>
      <c r="J1569" s="33">
        <v>0.52800000000000002</v>
      </c>
      <c r="K1569" s="47">
        <f t="shared" si="425"/>
        <v>0.86350000000000005</v>
      </c>
      <c r="L1569" s="34">
        <f t="shared" si="426"/>
        <v>3</v>
      </c>
      <c r="M1569" s="47">
        <f t="shared" si="427"/>
        <v>2.5905</v>
      </c>
      <c r="N1569" s="53"/>
      <c r="O1569" s="53"/>
      <c r="P1569" s="53"/>
      <c r="Q1569" s="52"/>
      <c r="R1569" s="21"/>
    </row>
    <row r="1570" spans="2:18" x14ac:dyDescent="0.2">
      <c r="B1570" s="34">
        <v>35</v>
      </c>
      <c r="C1570" s="47">
        <v>-0.95499999999999996</v>
      </c>
      <c r="D1570" s="47"/>
      <c r="E1570" s="47">
        <f t="shared" si="423"/>
        <v>-0.96299999999999997</v>
      </c>
      <c r="F1570" s="34">
        <f t="shared" si="422"/>
        <v>3</v>
      </c>
      <c r="G1570" s="47">
        <f t="shared" si="424"/>
        <v>-2.8889999999999998</v>
      </c>
      <c r="H1570" s="34"/>
      <c r="I1570" s="34">
        <f>I1571-(J1570-J1571)*2</f>
        <v>18.439999999999998</v>
      </c>
      <c r="J1570" s="34">
        <v>0.1</v>
      </c>
      <c r="K1570" s="47">
        <f t="shared" si="425"/>
        <v>0.314</v>
      </c>
      <c r="L1570" s="34">
        <f t="shared" si="426"/>
        <v>1.4399999999999977</v>
      </c>
      <c r="M1570" s="47">
        <f t="shared" si="427"/>
        <v>0.45215999999999928</v>
      </c>
      <c r="N1570" s="53"/>
      <c r="O1570" s="53"/>
      <c r="P1570" s="53"/>
      <c r="Q1570" s="52"/>
      <c r="R1570" s="21"/>
    </row>
    <row r="1571" spans="2:18" x14ac:dyDescent="0.2">
      <c r="B1571" s="34">
        <v>38</v>
      </c>
      <c r="C1571" s="47">
        <v>-0.82699999999999996</v>
      </c>
      <c r="D1571" s="47"/>
      <c r="E1571" s="47">
        <f t="shared" si="423"/>
        <v>-0.89100000000000001</v>
      </c>
      <c r="F1571" s="34">
        <f t="shared" si="422"/>
        <v>3</v>
      </c>
      <c r="G1571" s="47">
        <f t="shared" si="424"/>
        <v>-2.673</v>
      </c>
      <c r="H1571" s="34"/>
      <c r="I1571" s="33">
        <f>I1572-9</f>
        <v>23</v>
      </c>
      <c r="J1571" s="33">
        <f>J1572</f>
        <v>-2.1800000000000002</v>
      </c>
      <c r="K1571" s="47">
        <f t="shared" si="425"/>
        <v>-1.04</v>
      </c>
      <c r="L1571" s="34">
        <f t="shared" si="426"/>
        <v>4.5600000000000023</v>
      </c>
      <c r="M1571" s="47">
        <f t="shared" si="427"/>
        <v>-4.7424000000000026</v>
      </c>
      <c r="N1571" s="50"/>
      <c r="O1571" s="50"/>
      <c r="P1571" s="50"/>
      <c r="Q1571" s="51"/>
      <c r="R1571" s="21"/>
    </row>
    <row r="1572" spans="2:18" x14ac:dyDescent="0.2">
      <c r="B1572" s="34">
        <v>41</v>
      </c>
      <c r="C1572" s="47">
        <v>-0.57199999999999995</v>
      </c>
      <c r="D1572" s="47"/>
      <c r="E1572" s="47">
        <f t="shared" si="423"/>
        <v>-0.69950000000000001</v>
      </c>
      <c r="F1572" s="34">
        <f t="shared" si="422"/>
        <v>3</v>
      </c>
      <c r="G1572" s="47">
        <f t="shared" si="424"/>
        <v>-2.0985</v>
      </c>
      <c r="H1572" s="54"/>
      <c r="I1572" s="33">
        <v>32</v>
      </c>
      <c r="J1572" s="33">
        <v>-2.1800000000000002</v>
      </c>
      <c r="K1572" s="47">
        <f t="shared" si="425"/>
        <v>-2.1800000000000002</v>
      </c>
      <c r="L1572" s="34">
        <f t="shared" si="426"/>
        <v>9</v>
      </c>
      <c r="M1572" s="47">
        <f t="shared" si="427"/>
        <v>-19.62</v>
      </c>
      <c r="N1572" s="50"/>
      <c r="O1572" s="50"/>
      <c r="P1572" s="50"/>
      <c r="Q1572" s="51"/>
      <c r="R1572" s="21"/>
    </row>
    <row r="1573" spans="2:18" x14ac:dyDescent="0.2">
      <c r="B1573" s="34">
        <v>44</v>
      </c>
      <c r="C1573" s="47">
        <v>-0.17399999999999999</v>
      </c>
      <c r="D1573" s="47"/>
      <c r="E1573" s="47">
        <f t="shared" si="423"/>
        <v>-0.373</v>
      </c>
      <c r="F1573" s="34">
        <f t="shared" si="422"/>
        <v>3</v>
      </c>
      <c r="G1573" s="47">
        <f t="shared" si="424"/>
        <v>-1.119</v>
      </c>
      <c r="H1573" s="54"/>
      <c r="I1573" s="34">
        <f>I1572+9</f>
        <v>41</v>
      </c>
      <c r="J1573" s="34">
        <f>J1572</f>
        <v>-2.1800000000000002</v>
      </c>
      <c r="K1573" s="47">
        <f t="shared" si="425"/>
        <v>-2.1800000000000002</v>
      </c>
      <c r="L1573" s="34">
        <f t="shared" si="426"/>
        <v>9</v>
      </c>
      <c r="M1573" s="47">
        <f t="shared" si="427"/>
        <v>-19.62</v>
      </c>
      <c r="N1573" s="50"/>
      <c r="O1573" s="50"/>
      <c r="P1573" s="50"/>
      <c r="Q1573" s="51"/>
      <c r="R1573" s="21"/>
    </row>
    <row r="1574" spans="2:18" x14ac:dyDescent="0.2">
      <c r="B1574" s="48">
        <v>47</v>
      </c>
      <c r="C1574" s="55">
        <v>0.72099999999999997</v>
      </c>
      <c r="D1574" s="55"/>
      <c r="E1574" s="47">
        <f t="shared" si="423"/>
        <v>0.27349999999999997</v>
      </c>
      <c r="F1574" s="34">
        <f t="shared" si="422"/>
        <v>3</v>
      </c>
      <c r="G1574" s="47">
        <f t="shared" si="424"/>
        <v>0.8204999999999999</v>
      </c>
      <c r="H1574" s="54"/>
      <c r="I1574" s="34">
        <f>I1573+(J1574-J1573)*2</f>
        <v>46.36</v>
      </c>
      <c r="J1574" s="34">
        <v>0.5</v>
      </c>
      <c r="K1574" s="47">
        <f t="shared" si="425"/>
        <v>-0.84000000000000008</v>
      </c>
      <c r="L1574" s="34">
        <f t="shared" si="426"/>
        <v>5.3599999999999994</v>
      </c>
      <c r="M1574" s="47">
        <f t="shared" si="427"/>
        <v>-4.5023999999999997</v>
      </c>
      <c r="N1574" s="50"/>
      <c r="O1574" s="50"/>
      <c r="P1574" s="50"/>
      <c r="Q1574" s="51"/>
      <c r="R1574" s="21"/>
    </row>
    <row r="1575" spans="2:18" x14ac:dyDescent="0.2">
      <c r="B1575" s="48">
        <v>50</v>
      </c>
      <c r="C1575" s="55">
        <v>1.8280000000000001</v>
      </c>
      <c r="D1575" s="55"/>
      <c r="E1575" s="47">
        <f t="shared" si="423"/>
        <v>1.2745</v>
      </c>
      <c r="F1575" s="34">
        <f t="shared" si="422"/>
        <v>3</v>
      </c>
      <c r="G1575" s="47">
        <f t="shared" si="424"/>
        <v>3.8235000000000001</v>
      </c>
      <c r="H1575" s="54"/>
      <c r="I1575" s="34">
        <v>47</v>
      </c>
      <c r="J1575" s="56">
        <v>0.72099999999999997</v>
      </c>
      <c r="K1575" s="47">
        <f t="shared" si="425"/>
        <v>0.61050000000000004</v>
      </c>
      <c r="L1575" s="34">
        <f t="shared" si="426"/>
        <v>0.64000000000000057</v>
      </c>
      <c r="M1575" s="47">
        <f t="shared" si="427"/>
        <v>0.3907200000000004</v>
      </c>
      <c r="N1575" s="51"/>
      <c r="O1575" s="53"/>
      <c r="P1575" s="53"/>
      <c r="Q1575" s="51"/>
    </row>
    <row r="1576" spans="2:18" x14ac:dyDescent="0.2">
      <c r="B1576" s="48">
        <v>52</v>
      </c>
      <c r="C1576" s="55">
        <v>2.9249999999999998</v>
      </c>
      <c r="D1576" s="55"/>
      <c r="E1576" s="47">
        <f t="shared" si="423"/>
        <v>2.3765000000000001</v>
      </c>
      <c r="F1576" s="34">
        <f t="shared" si="422"/>
        <v>2</v>
      </c>
      <c r="G1576" s="47">
        <f t="shared" si="424"/>
        <v>4.7530000000000001</v>
      </c>
      <c r="H1576" s="54"/>
      <c r="I1576" s="48">
        <v>50</v>
      </c>
      <c r="J1576" s="48">
        <v>1.8280000000000001</v>
      </c>
      <c r="K1576" s="47">
        <f t="shared" si="425"/>
        <v>1.2745</v>
      </c>
      <c r="L1576" s="34">
        <f t="shared" si="426"/>
        <v>3</v>
      </c>
      <c r="M1576" s="47">
        <f t="shared" si="427"/>
        <v>3.8235000000000001</v>
      </c>
      <c r="N1576" s="51"/>
      <c r="O1576" s="57"/>
      <c r="P1576" s="57"/>
      <c r="Q1576" s="51"/>
    </row>
    <row r="1577" spans="2:18" x14ac:dyDescent="0.2">
      <c r="B1577" s="48">
        <v>54</v>
      </c>
      <c r="C1577" s="55">
        <v>3.9289999999999998</v>
      </c>
      <c r="D1577" s="55"/>
      <c r="E1577" s="47">
        <f t="shared" si="423"/>
        <v>3.4269999999999996</v>
      </c>
      <c r="F1577" s="34">
        <f t="shared" si="422"/>
        <v>2</v>
      </c>
      <c r="G1577" s="47">
        <f t="shared" si="424"/>
        <v>6.8539999999999992</v>
      </c>
      <c r="H1577" s="51"/>
      <c r="I1577" s="48">
        <v>52</v>
      </c>
      <c r="J1577" s="48">
        <v>2.9249999999999998</v>
      </c>
      <c r="K1577" s="47">
        <f t="shared" si="425"/>
        <v>2.3765000000000001</v>
      </c>
      <c r="L1577" s="34">
        <f t="shared" si="426"/>
        <v>2</v>
      </c>
      <c r="M1577" s="47">
        <f t="shared" si="427"/>
        <v>4.7530000000000001</v>
      </c>
      <c r="N1577" s="51"/>
      <c r="O1577" s="57"/>
      <c r="P1577" s="57"/>
      <c r="Q1577" s="51"/>
    </row>
    <row r="1578" spans="2:18" x14ac:dyDescent="0.2">
      <c r="B1578" s="48">
        <v>57</v>
      </c>
      <c r="C1578" s="55">
        <v>3.9689999999999999</v>
      </c>
      <c r="D1578" s="55"/>
      <c r="E1578" s="47">
        <f t="shared" si="423"/>
        <v>3.9489999999999998</v>
      </c>
      <c r="F1578" s="34">
        <f t="shared" si="422"/>
        <v>3</v>
      </c>
      <c r="G1578" s="47">
        <f t="shared" si="424"/>
        <v>11.847</v>
      </c>
      <c r="H1578" s="51"/>
      <c r="I1578" s="48">
        <v>54</v>
      </c>
      <c r="J1578" s="48">
        <v>3.9289999999999998</v>
      </c>
      <c r="K1578" s="47">
        <f t="shared" si="425"/>
        <v>3.4269999999999996</v>
      </c>
      <c r="L1578" s="34">
        <f t="shared" si="426"/>
        <v>2</v>
      </c>
      <c r="M1578" s="47">
        <f t="shared" si="427"/>
        <v>6.8539999999999992</v>
      </c>
      <c r="N1578" s="57"/>
      <c r="O1578" s="57"/>
      <c r="P1578" s="57"/>
      <c r="Q1578" s="51"/>
    </row>
    <row r="1579" spans="2:18" x14ac:dyDescent="0.2">
      <c r="B1579" s="48">
        <v>60</v>
      </c>
      <c r="C1579" s="55">
        <v>5.6280000000000001</v>
      </c>
      <c r="D1579" s="55"/>
      <c r="E1579" s="47">
        <f t="shared" si="423"/>
        <v>4.7984999999999998</v>
      </c>
      <c r="F1579" s="34">
        <f t="shared" si="422"/>
        <v>3</v>
      </c>
      <c r="G1579" s="47">
        <f t="shared" si="424"/>
        <v>14.395499999999998</v>
      </c>
      <c r="H1579" s="51"/>
      <c r="I1579" s="48">
        <v>57</v>
      </c>
      <c r="J1579" s="48">
        <v>3.9689999999999999</v>
      </c>
      <c r="K1579" s="47">
        <f t="shared" si="425"/>
        <v>3.9489999999999998</v>
      </c>
      <c r="L1579" s="34">
        <f t="shared" si="426"/>
        <v>3</v>
      </c>
      <c r="M1579" s="47">
        <f t="shared" si="427"/>
        <v>11.847</v>
      </c>
      <c r="N1579" s="57"/>
      <c r="O1579" s="57"/>
      <c r="P1579" s="57"/>
      <c r="Q1579" s="51"/>
    </row>
    <row r="1580" spans="2:18" x14ac:dyDescent="0.2">
      <c r="B1580" s="48">
        <v>63</v>
      </c>
      <c r="C1580" s="55">
        <v>6.7</v>
      </c>
      <c r="D1580" s="55"/>
      <c r="E1580" s="47">
        <f t="shared" si="423"/>
        <v>6.1639999999999997</v>
      </c>
      <c r="F1580" s="34">
        <f t="shared" si="422"/>
        <v>3</v>
      </c>
      <c r="G1580" s="47">
        <f t="shared" si="424"/>
        <v>18.491999999999997</v>
      </c>
      <c r="H1580" s="51"/>
      <c r="I1580" s="48">
        <v>60</v>
      </c>
      <c r="J1580" s="48">
        <v>5.6280000000000001</v>
      </c>
      <c r="K1580" s="47">
        <f t="shared" si="425"/>
        <v>4.7984999999999998</v>
      </c>
      <c r="L1580" s="34">
        <f t="shared" si="426"/>
        <v>3</v>
      </c>
      <c r="M1580" s="47">
        <f t="shared" si="427"/>
        <v>14.395499999999998</v>
      </c>
      <c r="N1580" s="57"/>
      <c r="O1580" s="57"/>
      <c r="P1580" s="57"/>
      <c r="Q1580" s="51"/>
    </row>
    <row r="1581" spans="2:18" x14ac:dyDescent="0.2">
      <c r="B1581" s="48">
        <v>67</v>
      </c>
      <c r="C1581" s="55">
        <v>6.7279999999999998</v>
      </c>
      <c r="D1581" s="55"/>
      <c r="E1581" s="47">
        <f t="shared" si="423"/>
        <v>6.7140000000000004</v>
      </c>
      <c r="F1581" s="34">
        <f t="shared" si="422"/>
        <v>4</v>
      </c>
      <c r="G1581" s="47">
        <f t="shared" si="424"/>
        <v>26.856000000000002</v>
      </c>
      <c r="H1581" s="47"/>
      <c r="I1581" s="48">
        <v>63</v>
      </c>
      <c r="J1581" s="48">
        <v>6.7</v>
      </c>
      <c r="K1581" s="47">
        <f t="shared" si="425"/>
        <v>6.1639999999999997</v>
      </c>
      <c r="L1581" s="34">
        <f t="shared" si="426"/>
        <v>3</v>
      </c>
      <c r="M1581" s="47">
        <f t="shared" si="427"/>
        <v>18.491999999999997</v>
      </c>
      <c r="N1581" s="57"/>
      <c r="O1581" s="57"/>
      <c r="P1581" s="57"/>
      <c r="Q1581" s="51"/>
    </row>
    <row r="1582" spans="2:18" x14ac:dyDescent="0.2">
      <c r="B1582" s="48">
        <v>72</v>
      </c>
      <c r="C1582" s="55">
        <v>6.7030000000000003</v>
      </c>
      <c r="D1582" s="55"/>
      <c r="E1582" s="47">
        <f t="shared" si="423"/>
        <v>6.7155000000000005</v>
      </c>
      <c r="F1582" s="34">
        <f t="shared" si="422"/>
        <v>5</v>
      </c>
      <c r="G1582" s="47">
        <f t="shared" si="424"/>
        <v>33.577500000000001</v>
      </c>
      <c r="H1582" s="47"/>
      <c r="I1582" s="48">
        <v>67</v>
      </c>
      <c r="J1582" s="48">
        <v>6.7279999999999998</v>
      </c>
      <c r="K1582" s="47">
        <f t="shared" si="425"/>
        <v>6.7140000000000004</v>
      </c>
      <c r="L1582" s="34">
        <f t="shared" si="426"/>
        <v>4</v>
      </c>
      <c r="M1582" s="47">
        <f t="shared" si="427"/>
        <v>26.856000000000002</v>
      </c>
      <c r="N1582" s="53"/>
      <c r="O1582" s="57"/>
      <c r="P1582" s="57"/>
      <c r="Q1582" s="51"/>
    </row>
    <row r="1583" spans="2:18" x14ac:dyDescent="0.2">
      <c r="B1583" s="48"/>
      <c r="C1583" s="55"/>
      <c r="D1583" s="55"/>
      <c r="E1583" s="47"/>
      <c r="F1583" s="34"/>
      <c r="G1583" s="47"/>
      <c r="H1583" s="47"/>
      <c r="I1583" s="48">
        <v>72</v>
      </c>
      <c r="J1583" s="48">
        <v>6.7030000000000003</v>
      </c>
      <c r="K1583" s="47">
        <f t="shared" si="425"/>
        <v>6.7155000000000005</v>
      </c>
      <c r="L1583" s="34">
        <f t="shared" si="426"/>
        <v>5</v>
      </c>
      <c r="M1583" s="47">
        <f t="shared" si="427"/>
        <v>33.577500000000001</v>
      </c>
      <c r="N1583" s="50"/>
      <c r="O1583" s="50"/>
      <c r="P1583" s="50"/>
      <c r="Q1583" s="51"/>
      <c r="R1583" s="21"/>
    </row>
    <row r="1584" spans="2:18" x14ac:dyDescent="0.2">
      <c r="B1584" s="48"/>
      <c r="C1584" s="55"/>
      <c r="D1584" s="55"/>
      <c r="E1584" s="47"/>
      <c r="F1584" s="34"/>
      <c r="G1584" s="47"/>
      <c r="H1584" s="47"/>
      <c r="I1584" s="47"/>
      <c r="J1584" s="48"/>
      <c r="K1584" s="47"/>
      <c r="L1584" s="34"/>
      <c r="M1584" s="47"/>
      <c r="N1584" s="50"/>
      <c r="O1584" s="50"/>
      <c r="P1584" s="50"/>
      <c r="Q1584" s="51"/>
      <c r="R1584" s="21"/>
    </row>
    <row r="1585" spans="2:18" ht="15" x14ac:dyDescent="0.2">
      <c r="B1585" s="48"/>
      <c r="C1585" s="55"/>
      <c r="D1585" s="55"/>
      <c r="E1585" s="47"/>
      <c r="F1585" s="34">
        <f>SUM(F1560:F1584)</f>
        <v>72</v>
      </c>
      <c r="G1585" s="47">
        <f>SUM(G1560:G1584)</f>
        <v>146.81549999999999</v>
      </c>
      <c r="H1585" s="47"/>
      <c r="I1585" s="47"/>
      <c r="J1585" s="58"/>
      <c r="K1585" s="47"/>
      <c r="L1585" s="34">
        <f>SUM(L1563:L1584)</f>
        <v>72</v>
      </c>
      <c r="M1585" s="47">
        <f>SUM(M1563:M1584)</f>
        <v>109.71407999999998</v>
      </c>
      <c r="N1585" s="50"/>
      <c r="O1585" s="50"/>
      <c r="P1585" s="50"/>
      <c r="Q1585" s="51"/>
      <c r="R1585" s="21"/>
    </row>
    <row r="1586" spans="2:18" x14ac:dyDescent="0.2">
      <c r="B1586" s="48"/>
      <c r="C1586" s="55"/>
      <c r="D1586" s="55"/>
      <c r="E1586" s="47"/>
      <c r="F1586" s="34"/>
      <c r="G1586" s="47"/>
      <c r="H1586" s="34" t="s">
        <v>10</v>
      </c>
      <c r="I1586" s="34"/>
      <c r="J1586" s="34">
        <f>G1585</f>
        <v>146.81549999999999</v>
      </c>
      <c r="K1586" s="47" t="s">
        <v>11</v>
      </c>
      <c r="L1586" s="34">
        <f>M1585</f>
        <v>109.71407999999998</v>
      </c>
      <c r="M1586" s="47">
        <f>J1586-L1586</f>
        <v>37.101420000000005</v>
      </c>
      <c r="N1586" s="50"/>
      <c r="O1586" s="50"/>
      <c r="P1586" s="50"/>
      <c r="Q1586" s="51"/>
      <c r="R1586" s="21"/>
    </row>
    <row r="1587" spans="2:18" x14ac:dyDescent="0.2">
      <c r="B1587" s="52"/>
      <c r="C1587" s="59"/>
      <c r="D1587" s="59"/>
      <c r="E1587" s="51"/>
      <c r="F1587" s="51"/>
      <c r="G1587" s="51"/>
      <c r="H1587" s="51"/>
      <c r="I1587" s="51"/>
      <c r="J1587" s="60"/>
      <c r="K1587" s="51"/>
      <c r="L1587" s="51"/>
      <c r="M1587" s="51"/>
      <c r="N1587" s="51"/>
      <c r="O1587" s="51"/>
      <c r="P1587" s="51"/>
      <c r="Q1587" s="51"/>
    </row>
    <row r="1588" spans="2:18" ht="15" x14ac:dyDescent="0.2">
      <c r="B1588" s="58"/>
      <c r="C1588" s="61"/>
      <c r="D1588" s="61"/>
      <c r="E1588" s="58"/>
      <c r="F1588" s="54" t="s">
        <v>7</v>
      </c>
      <c r="G1588" s="54"/>
      <c r="H1588" s="160">
        <v>8.4</v>
      </c>
      <c r="I1588" s="160"/>
      <c r="J1588" s="58"/>
      <c r="K1588" s="58"/>
      <c r="L1588" s="58"/>
      <c r="M1588" s="58"/>
      <c r="N1588" s="57"/>
      <c r="O1588" s="57"/>
      <c r="P1588" s="57"/>
      <c r="Q1588" s="51"/>
    </row>
    <row r="1589" spans="2:18" x14ac:dyDescent="0.2">
      <c r="B1589" s="161" t="s">
        <v>8</v>
      </c>
      <c r="C1589" s="161"/>
      <c r="D1589" s="161"/>
      <c r="E1589" s="161"/>
      <c r="F1589" s="161"/>
      <c r="G1589" s="161"/>
      <c r="H1589" s="51"/>
      <c r="I1589" s="161" t="s">
        <v>9</v>
      </c>
      <c r="J1589" s="161"/>
      <c r="K1589" s="161"/>
      <c r="L1589" s="161"/>
      <c r="M1589" s="161"/>
      <c r="N1589" s="62"/>
      <c r="O1589" s="62"/>
      <c r="P1589" s="50">
        <f>I1604-I1602</f>
        <v>18</v>
      </c>
      <c r="Q1589" s="51"/>
    </row>
    <row r="1590" spans="2:18" x14ac:dyDescent="0.2">
      <c r="B1590" s="34">
        <v>0</v>
      </c>
      <c r="C1590" s="47">
        <v>0.90700000000000003</v>
      </c>
      <c r="D1590" s="47"/>
      <c r="E1590" s="34"/>
      <c r="F1590" s="34"/>
      <c r="G1590" s="34"/>
      <c r="H1590" s="34"/>
      <c r="I1590" s="48"/>
      <c r="J1590" s="49"/>
      <c r="K1590" s="47"/>
      <c r="L1590" s="34"/>
      <c r="M1590" s="47"/>
      <c r="N1590" s="50"/>
      <c r="O1590" s="50"/>
      <c r="P1590" s="50"/>
      <c r="Q1590" s="51"/>
      <c r="R1590" s="21"/>
    </row>
    <row r="1591" spans="2:18" x14ac:dyDescent="0.2">
      <c r="B1591" s="34">
        <v>5</v>
      </c>
      <c r="C1591" s="47">
        <v>0.91800000000000004</v>
      </c>
      <c r="D1591" s="47"/>
      <c r="E1591" s="47">
        <f>(C1590+C1591)/2</f>
        <v>0.91250000000000009</v>
      </c>
      <c r="F1591" s="34">
        <f t="shared" ref="F1591:F1610" si="428">B1591-B1590</f>
        <v>5</v>
      </c>
      <c r="G1591" s="47">
        <f>E1591*F1591</f>
        <v>4.5625</v>
      </c>
      <c r="H1591" s="34"/>
      <c r="I1591" s="33"/>
      <c r="J1591" s="33"/>
      <c r="K1591" s="47"/>
      <c r="L1591" s="34"/>
      <c r="M1591" s="47"/>
      <c r="N1591" s="50"/>
      <c r="O1591" s="50"/>
      <c r="P1591" s="50"/>
      <c r="Q1591" s="52"/>
      <c r="R1591" s="21"/>
    </row>
    <row r="1592" spans="2:18" x14ac:dyDescent="0.2">
      <c r="B1592" s="34">
        <v>10</v>
      </c>
      <c r="C1592" s="47">
        <v>0.92900000000000005</v>
      </c>
      <c r="D1592" s="47"/>
      <c r="E1592" s="47">
        <f t="shared" ref="E1592:E1610" si="429">(C1591+C1592)/2</f>
        <v>0.92349999999999999</v>
      </c>
      <c r="F1592" s="34">
        <f t="shared" si="428"/>
        <v>5</v>
      </c>
      <c r="G1592" s="47">
        <f t="shared" ref="G1592:G1610" si="430">E1592*F1592</f>
        <v>4.6174999999999997</v>
      </c>
      <c r="H1592" s="34"/>
      <c r="I1592" s="33"/>
      <c r="J1592" s="33"/>
      <c r="K1592" s="47"/>
      <c r="L1592" s="34"/>
      <c r="M1592" s="47"/>
      <c r="N1592" s="50"/>
      <c r="O1592" s="50"/>
      <c r="P1592" s="50"/>
      <c r="Q1592" s="52"/>
      <c r="R1592" s="21"/>
    </row>
    <row r="1593" spans="2:18" x14ac:dyDescent="0.2">
      <c r="B1593" s="34">
        <v>12</v>
      </c>
      <c r="C1593" s="47">
        <v>6.7000000000000004E-2</v>
      </c>
      <c r="D1593" s="47"/>
      <c r="E1593" s="47">
        <f t="shared" si="429"/>
        <v>0.498</v>
      </c>
      <c r="F1593" s="34">
        <f t="shared" si="428"/>
        <v>2</v>
      </c>
      <c r="G1593" s="47">
        <f t="shared" si="430"/>
        <v>0.996</v>
      </c>
      <c r="H1593" s="34"/>
      <c r="I1593" s="33"/>
      <c r="J1593" s="33"/>
      <c r="K1593" s="47"/>
      <c r="L1593" s="34"/>
      <c r="M1593" s="47"/>
      <c r="N1593" s="50"/>
      <c r="O1593" s="50"/>
      <c r="P1593" s="50"/>
      <c r="Q1593" s="52"/>
      <c r="R1593" s="21"/>
    </row>
    <row r="1594" spans="2:18" x14ac:dyDescent="0.2">
      <c r="B1594" s="34">
        <v>14</v>
      </c>
      <c r="C1594" s="47">
        <v>-0.433</v>
      </c>
      <c r="D1594" s="47"/>
      <c r="E1594" s="47">
        <f t="shared" si="429"/>
        <v>-0.183</v>
      </c>
      <c r="F1594" s="34">
        <f t="shared" si="428"/>
        <v>2</v>
      </c>
      <c r="G1594" s="47">
        <f t="shared" si="430"/>
        <v>-0.36599999999999999</v>
      </c>
      <c r="H1594" s="34"/>
      <c r="I1594" s="33"/>
      <c r="J1594" s="33"/>
      <c r="K1594" s="47"/>
      <c r="L1594" s="34"/>
      <c r="M1594" s="47"/>
      <c r="N1594" s="50"/>
      <c r="O1594" s="50"/>
      <c r="P1594" s="50"/>
      <c r="Q1594" s="52"/>
      <c r="R1594" s="21"/>
    </row>
    <row r="1595" spans="2:18" x14ac:dyDescent="0.2">
      <c r="B1595" s="34">
        <v>17</v>
      </c>
      <c r="C1595" s="47">
        <v>-0.94</v>
      </c>
      <c r="D1595" s="47"/>
      <c r="E1595" s="47">
        <f t="shared" si="429"/>
        <v>-0.6865</v>
      </c>
      <c r="F1595" s="34">
        <f t="shared" si="428"/>
        <v>3</v>
      </c>
      <c r="G1595" s="47">
        <f t="shared" si="430"/>
        <v>-2.0594999999999999</v>
      </c>
      <c r="H1595" s="34"/>
      <c r="I1595" s="33"/>
      <c r="J1595" s="33"/>
      <c r="K1595" s="47"/>
      <c r="L1595" s="34"/>
      <c r="M1595" s="47"/>
      <c r="N1595" s="50"/>
      <c r="O1595" s="50"/>
      <c r="P1595" s="50"/>
      <c r="Q1595" s="52"/>
      <c r="R1595" s="21"/>
    </row>
    <row r="1596" spans="2:18" x14ac:dyDescent="0.2">
      <c r="B1596" s="34">
        <v>20</v>
      </c>
      <c r="C1596" s="47">
        <v>-1.232</v>
      </c>
      <c r="D1596" s="47"/>
      <c r="E1596" s="47">
        <f t="shared" si="429"/>
        <v>-1.0859999999999999</v>
      </c>
      <c r="F1596" s="34">
        <f t="shared" si="428"/>
        <v>3</v>
      </c>
      <c r="G1596" s="47">
        <f t="shared" si="430"/>
        <v>-3.2579999999999996</v>
      </c>
      <c r="H1596" s="51"/>
      <c r="I1596" s="33">
        <v>0</v>
      </c>
      <c r="J1596" s="33">
        <v>0.90700000000000003</v>
      </c>
      <c r="K1596" s="47"/>
      <c r="L1596" s="34"/>
      <c r="M1596" s="47"/>
      <c r="N1596" s="50"/>
      <c r="O1596" s="50"/>
      <c r="P1596" s="50"/>
      <c r="Q1596" s="52"/>
      <c r="R1596" s="21"/>
    </row>
    <row r="1597" spans="2:18" x14ac:dyDescent="0.2">
      <c r="B1597" s="34">
        <v>25</v>
      </c>
      <c r="C1597" s="47">
        <v>-1.341</v>
      </c>
      <c r="D1597" s="47"/>
      <c r="E1597" s="47">
        <f t="shared" si="429"/>
        <v>-1.2865</v>
      </c>
      <c r="F1597" s="34">
        <f t="shared" si="428"/>
        <v>5</v>
      </c>
      <c r="G1597" s="47">
        <f t="shared" si="430"/>
        <v>-6.4325000000000001</v>
      </c>
      <c r="H1597" s="51"/>
      <c r="I1597" s="33">
        <v>5</v>
      </c>
      <c r="J1597" s="33">
        <v>0.91800000000000004</v>
      </c>
      <c r="K1597" s="47">
        <f t="shared" ref="K1597:K1613" si="431">AVERAGE(J1596,J1597)</f>
        <v>0.91250000000000009</v>
      </c>
      <c r="L1597" s="34">
        <f t="shared" ref="L1597:L1613" si="432">I1597-I1596</f>
        <v>5</v>
      </c>
      <c r="M1597" s="47">
        <f t="shared" ref="M1597:M1613" si="433">L1597*K1597</f>
        <v>4.5625</v>
      </c>
      <c r="N1597" s="50"/>
      <c r="O1597" s="50"/>
      <c r="P1597" s="50"/>
      <c r="Q1597" s="52"/>
      <c r="R1597" s="21"/>
    </row>
    <row r="1598" spans="2:18" x14ac:dyDescent="0.2">
      <c r="B1598" s="34">
        <v>26</v>
      </c>
      <c r="C1598" s="47">
        <v>-1.3620000000000001</v>
      </c>
      <c r="D1598" s="47"/>
      <c r="E1598" s="47">
        <f t="shared" si="429"/>
        <v>-1.3515000000000001</v>
      </c>
      <c r="F1598" s="34">
        <f t="shared" si="428"/>
        <v>1</v>
      </c>
      <c r="G1598" s="47">
        <f t="shared" si="430"/>
        <v>-1.3515000000000001</v>
      </c>
      <c r="H1598" s="51"/>
      <c r="I1598" s="33">
        <v>10</v>
      </c>
      <c r="J1598" s="33">
        <v>0.92900000000000005</v>
      </c>
      <c r="K1598" s="47">
        <f t="shared" si="431"/>
        <v>0.92349999999999999</v>
      </c>
      <c r="L1598" s="34">
        <f t="shared" si="432"/>
        <v>5</v>
      </c>
      <c r="M1598" s="47">
        <f t="shared" si="433"/>
        <v>4.6174999999999997</v>
      </c>
      <c r="N1598" s="53"/>
      <c r="O1598" s="53"/>
      <c r="P1598" s="53"/>
      <c r="Q1598" s="52"/>
      <c r="R1598" s="21"/>
    </row>
    <row r="1599" spans="2:18" x14ac:dyDescent="0.2">
      <c r="B1599" s="34">
        <v>28.5</v>
      </c>
      <c r="C1599" s="47">
        <v>-1.391</v>
      </c>
      <c r="D1599" s="47"/>
      <c r="E1599" s="47">
        <f t="shared" si="429"/>
        <v>-1.3765000000000001</v>
      </c>
      <c r="F1599" s="34">
        <f t="shared" si="428"/>
        <v>2.5</v>
      </c>
      <c r="G1599" s="47">
        <f t="shared" si="430"/>
        <v>-3.4412500000000001</v>
      </c>
      <c r="H1599" s="34"/>
      <c r="I1599" s="33">
        <v>12</v>
      </c>
      <c r="J1599" s="33">
        <v>6.7000000000000004E-2</v>
      </c>
      <c r="K1599" s="47">
        <f t="shared" si="431"/>
        <v>0.498</v>
      </c>
      <c r="L1599" s="34">
        <f t="shared" si="432"/>
        <v>2</v>
      </c>
      <c r="M1599" s="47">
        <f t="shared" si="433"/>
        <v>0.996</v>
      </c>
      <c r="N1599" s="50"/>
      <c r="O1599" s="50"/>
      <c r="P1599" s="50"/>
      <c r="Q1599" s="52"/>
      <c r="R1599" s="21"/>
    </row>
    <row r="1600" spans="2:18" x14ac:dyDescent="0.2">
      <c r="B1600" s="34">
        <v>31</v>
      </c>
      <c r="C1600" s="47">
        <v>-1.34</v>
      </c>
      <c r="D1600" s="47"/>
      <c r="E1600" s="47">
        <f t="shared" si="429"/>
        <v>-1.3654999999999999</v>
      </c>
      <c r="F1600" s="34">
        <f t="shared" si="428"/>
        <v>2.5</v>
      </c>
      <c r="G1600" s="47">
        <f t="shared" si="430"/>
        <v>-3.4137499999999998</v>
      </c>
      <c r="H1600" s="34"/>
      <c r="I1600" s="33">
        <v>14</v>
      </c>
      <c r="J1600" s="33">
        <v>-0.433</v>
      </c>
      <c r="K1600" s="47">
        <f t="shared" si="431"/>
        <v>-0.183</v>
      </c>
      <c r="L1600" s="34">
        <f t="shared" si="432"/>
        <v>2</v>
      </c>
      <c r="M1600" s="47">
        <f t="shared" si="433"/>
        <v>-0.36599999999999999</v>
      </c>
      <c r="N1600" s="53"/>
      <c r="O1600" s="53"/>
      <c r="P1600" s="53"/>
      <c r="Q1600" s="52"/>
      <c r="R1600" s="21"/>
    </row>
    <row r="1601" spans="2:18" x14ac:dyDescent="0.2">
      <c r="B1601" s="34">
        <v>34</v>
      </c>
      <c r="C1601" s="47">
        <v>-1.1339999999999999</v>
      </c>
      <c r="D1601" s="47"/>
      <c r="E1601" s="47">
        <f t="shared" si="429"/>
        <v>-1.2370000000000001</v>
      </c>
      <c r="F1601" s="34">
        <f t="shared" si="428"/>
        <v>3</v>
      </c>
      <c r="G1601" s="47">
        <f t="shared" si="430"/>
        <v>-3.7110000000000003</v>
      </c>
      <c r="H1601" s="34"/>
      <c r="I1601" s="34">
        <f>I1602-(J1601-J1602)*2</f>
        <v>14.879999999999999</v>
      </c>
      <c r="J1601" s="34">
        <v>-0.6</v>
      </c>
      <c r="K1601" s="47">
        <f t="shared" si="431"/>
        <v>-0.51649999999999996</v>
      </c>
      <c r="L1601" s="34">
        <f t="shared" si="432"/>
        <v>0.87999999999999901</v>
      </c>
      <c r="M1601" s="47">
        <f t="shared" si="433"/>
        <v>-0.45451999999999942</v>
      </c>
      <c r="N1601" s="53"/>
      <c r="O1601" s="53"/>
      <c r="P1601" s="53"/>
      <c r="Q1601" s="52"/>
      <c r="R1601" s="21"/>
    </row>
    <row r="1602" spans="2:18" x14ac:dyDescent="0.2">
      <c r="B1602" s="34">
        <v>37</v>
      </c>
      <c r="C1602" s="47">
        <v>-0.433</v>
      </c>
      <c r="D1602" s="47"/>
      <c r="E1602" s="47">
        <f t="shared" si="429"/>
        <v>-0.78349999999999997</v>
      </c>
      <c r="F1602" s="34">
        <f t="shared" si="428"/>
        <v>3</v>
      </c>
      <c r="G1602" s="47">
        <f t="shared" si="430"/>
        <v>-2.3504999999999998</v>
      </c>
      <c r="H1602" s="34"/>
      <c r="I1602" s="33">
        <f>I1603-9</f>
        <v>18</v>
      </c>
      <c r="J1602" s="33">
        <f>J1603</f>
        <v>-2.16</v>
      </c>
      <c r="K1602" s="47">
        <f t="shared" si="431"/>
        <v>-1.3800000000000001</v>
      </c>
      <c r="L1602" s="34">
        <f t="shared" si="432"/>
        <v>3.120000000000001</v>
      </c>
      <c r="M1602" s="47">
        <f t="shared" si="433"/>
        <v>-4.3056000000000019</v>
      </c>
      <c r="N1602" s="50"/>
      <c r="O1602" s="50"/>
      <c r="P1602" s="50"/>
      <c r="Q1602" s="51"/>
      <c r="R1602" s="21"/>
    </row>
    <row r="1603" spans="2:18" x14ac:dyDescent="0.2">
      <c r="B1603" s="34">
        <v>40</v>
      </c>
      <c r="C1603" s="47">
        <v>6.2E-2</v>
      </c>
      <c r="D1603" s="47"/>
      <c r="E1603" s="47">
        <f t="shared" si="429"/>
        <v>-0.1855</v>
      </c>
      <c r="F1603" s="34">
        <f t="shared" si="428"/>
        <v>3</v>
      </c>
      <c r="G1603" s="47">
        <f t="shared" si="430"/>
        <v>-0.55649999999999999</v>
      </c>
      <c r="H1603" s="54"/>
      <c r="I1603" s="33">
        <v>27</v>
      </c>
      <c r="J1603" s="33">
        <v>-2.16</v>
      </c>
      <c r="K1603" s="47">
        <f t="shared" si="431"/>
        <v>-2.16</v>
      </c>
      <c r="L1603" s="34">
        <f t="shared" si="432"/>
        <v>9</v>
      </c>
      <c r="M1603" s="47">
        <f t="shared" si="433"/>
        <v>-19.440000000000001</v>
      </c>
      <c r="N1603" s="50"/>
      <c r="O1603" s="50"/>
      <c r="P1603" s="50"/>
      <c r="Q1603" s="51"/>
      <c r="R1603" s="21"/>
    </row>
    <row r="1604" spans="2:18" x14ac:dyDescent="0.2">
      <c r="B1604" s="34">
        <v>43</v>
      </c>
      <c r="C1604" s="47">
        <v>1.4670000000000001</v>
      </c>
      <c r="D1604" s="47"/>
      <c r="E1604" s="47">
        <f t="shared" si="429"/>
        <v>0.76450000000000007</v>
      </c>
      <c r="F1604" s="34">
        <f t="shared" si="428"/>
        <v>3</v>
      </c>
      <c r="G1604" s="47">
        <f t="shared" si="430"/>
        <v>2.2935000000000003</v>
      </c>
      <c r="H1604" s="54"/>
      <c r="I1604" s="34">
        <f>I1603+9</f>
        <v>36</v>
      </c>
      <c r="J1604" s="34">
        <f>J1603</f>
        <v>-2.16</v>
      </c>
      <c r="K1604" s="47">
        <f t="shared" si="431"/>
        <v>-2.16</v>
      </c>
      <c r="L1604" s="34">
        <f t="shared" si="432"/>
        <v>9</v>
      </c>
      <c r="M1604" s="47">
        <f t="shared" si="433"/>
        <v>-19.440000000000001</v>
      </c>
      <c r="N1604" s="50"/>
      <c r="O1604" s="50"/>
      <c r="P1604" s="50"/>
      <c r="Q1604" s="51"/>
      <c r="R1604" s="21"/>
    </row>
    <row r="1605" spans="2:18" x14ac:dyDescent="0.2">
      <c r="B1605" s="48">
        <v>45</v>
      </c>
      <c r="C1605" s="55">
        <v>2.8639999999999999</v>
      </c>
      <c r="D1605" s="55"/>
      <c r="E1605" s="47">
        <f t="shared" si="429"/>
        <v>2.1654999999999998</v>
      </c>
      <c r="F1605" s="34">
        <f t="shared" si="428"/>
        <v>2</v>
      </c>
      <c r="G1605" s="47">
        <f t="shared" si="430"/>
        <v>4.3309999999999995</v>
      </c>
      <c r="H1605" s="54"/>
      <c r="I1605" s="34">
        <f>I1604+(J1605-J1604)*2</f>
        <v>40.119999999999997</v>
      </c>
      <c r="J1605" s="34">
        <v>-0.1</v>
      </c>
      <c r="K1605" s="47">
        <f t="shared" si="431"/>
        <v>-1.1300000000000001</v>
      </c>
      <c r="L1605" s="34">
        <f t="shared" si="432"/>
        <v>4.1199999999999974</v>
      </c>
      <c r="M1605" s="47">
        <f t="shared" si="433"/>
        <v>-4.655599999999998</v>
      </c>
      <c r="N1605" s="50"/>
      <c r="O1605" s="50"/>
      <c r="P1605" s="50"/>
      <c r="Q1605" s="51"/>
      <c r="R1605" s="21"/>
    </row>
    <row r="1606" spans="2:18" x14ac:dyDescent="0.2">
      <c r="B1606" s="48">
        <v>47</v>
      </c>
      <c r="C1606" s="55">
        <v>4.3120000000000003</v>
      </c>
      <c r="D1606" s="55"/>
      <c r="E1606" s="47">
        <f t="shared" si="429"/>
        <v>3.5880000000000001</v>
      </c>
      <c r="F1606" s="34">
        <f t="shared" si="428"/>
        <v>2</v>
      </c>
      <c r="G1606" s="47">
        <f t="shared" si="430"/>
        <v>7.1760000000000002</v>
      </c>
      <c r="H1606" s="54"/>
      <c r="I1606" s="34">
        <v>40</v>
      </c>
      <c r="J1606" s="56">
        <v>6.2E-2</v>
      </c>
      <c r="K1606" s="47">
        <f t="shared" si="431"/>
        <v>-1.9000000000000003E-2</v>
      </c>
      <c r="L1606" s="34">
        <f t="shared" si="432"/>
        <v>-0.11999999999999744</v>
      </c>
      <c r="M1606" s="47">
        <f t="shared" si="433"/>
        <v>2.2799999999999518E-3</v>
      </c>
      <c r="N1606" s="51"/>
      <c r="O1606" s="53"/>
      <c r="P1606" s="53"/>
      <c r="Q1606" s="51"/>
    </row>
    <row r="1607" spans="2:18" x14ac:dyDescent="0.2">
      <c r="B1607" s="48">
        <v>52</v>
      </c>
      <c r="C1607" s="55">
        <v>4.359</v>
      </c>
      <c r="D1607" s="55"/>
      <c r="E1607" s="47">
        <f t="shared" si="429"/>
        <v>4.3354999999999997</v>
      </c>
      <c r="F1607" s="34">
        <f t="shared" si="428"/>
        <v>5</v>
      </c>
      <c r="G1607" s="47">
        <f t="shared" si="430"/>
        <v>21.677499999999998</v>
      </c>
      <c r="H1607" s="54"/>
      <c r="I1607" s="48">
        <v>43</v>
      </c>
      <c r="J1607" s="48">
        <v>1.4670000000000001</v>
      </c>
      <c r="K1607" s="47">
        <f t="shared" si="431"/>
        <v>0.76450000000000007</v>
      </c>
      <c r="L1607" s="34">
        <f t="shared" si="432"/>
        <v>3</v>
      </c>
      <c r="M1607" s="47">
        <f t="shared" si="433"/>
        <v>2.2935000000000003</v>
      </c>
      <c r="N1607" s="51"/>
      <c r="O1607" s="57"/>
      <c r="P1607" s="57"/>
      <c r="Q1607" s="51"/>
    </row>
    <row r="1608" spans="2:18" x14ac:dyDescent="0.2">
      <c r="B1608" s="48">
        <v>56</v>
      </c>
      <c r="C1608" s="55">
        <v>4.2679999999999998</v>
      </c>
      <c r="D1608" s="55"/>
      <c r="E1608" s="47">
        <f t="shared" si="429"/>
        <v>4.3134999999999994</v>
      </c>
      <c r="F1608" s="34">
        <f t="shared" si="428"/>
        <v>4</v>
      </c>
      <c r="G1608" s="47">
        <f t="shared" si="430"/>
        <v>17.253999999999998</v>
      </c>
      <c r="H1608" s="51"/>
      <c r="I1608" s="48">
        <v>45</v>
      </c>
      <c r="J1608" s="48">
        <v>2.8639999999999999</v>
      </c>
      <c r="K1608" s="47">
        <f t="shared" si="431"/>
        <v>2.1654999999999998</v>
      </c>
      <c r="L1608" s="34">
        <f t="shared" si="432"/>
        <v>2</v>
      </c>
      <c r="M1608" s="47">
        <f t="shared" si="433"/>
        <v>4.3309999999999995</v>
      </c>
      <c r="N1608" s="51"/>
      <c r="O1608" s="57"/>
      <c r="P1608" s="57"/>
      <c r="Q1608" s="51"/>
    </row>
    <row r="1609" spans="2:18" x14ac:dyDescent="0.2">
      <c r="B1609" s="48">
        <v>58</v>
      </c>
      <c r="C1609" s="55">
        <v>3.5670000000000002</v>
      </c>
      <c r="D1609" s="55"/>
      <c r="E1609" s="47">
        <f t="shared" si="429"/>
        <v>3.9175</v>
      </c>
      <c r="F1609" s="34">
        <f t="shared" si="428"/>
        <v>2</v>
      </c>
      <c r="G1609" s="47">
        <f t="shared" si="430"/>
        <v>7.835</v>
      </c>
      <c r="H1609" s="51"/>
      <c r="I1609" s="48">
        <v>47</v>
      </c>
      <c r="J1609" s="48">
        <v>4.3120000000000003</v>
      </c>
      <c r="K1609" s="47">
        <f t="shared" si="431"/>
        <v>3.5880000000000001</v>
      </c>
      <c r="L1609" s="34">
        <f t="shared" si="432"/>
        <v>2</v>
      </c>
      <c r="M1609" s="47">
        <f t="shared" si="433"/>
        <v>7.1760000000000002</v>
      </c>
      <c r="N1609" s="57"/>
      <c r="O1609" s="57"/>
      <c r="P1609" s="57"/>
      <c r="Q1609" s="51"/>
    </row>
    <row r="1610" spans="2:18" x14ac:dyDescent="0.2">
      <c r="B1610" s="48">
        <v>63</v>
      </c>
      <c r="C1610" s="55">
        <v>3.5179999999999998</v>
      </c>
      <c r="D1610" s="55"/>
      <c r="E1610" s="47">
        <f t="shared" si="429"/>
        <v>3.5425</v>
      </c>
      <c r="F1610" s="34">
        <f t="shared" si="428"/>
        <v>5</v>
      </c>
      <c r="G1610" s="47">
        <f t="shared" si="430"/>
        <v>17.712499999999999</v>
      </c>
      <c r="H1610" s="51"/>
      <c r="I1610" s="48">
        <v>52</v>
      </c>
      <c r="J1610" s="48">
        <v>4.359</v>
      </c>
      <c r="K1610" s="47">
        <f t="shared" si="431"/>
        <v>4.3354999999999997</v>
      </c>
      <c r="L1610" s="34">
        <f t="shared" si="432"/>
        <v>5</v>
      </c>
      <c r="M1610" s="47">
        <f t="shared" si="433"/>
        <v>21.677499999999998</v>
      </c>
      <c r="N1610" s="57"/>
      <c r="O1610" s="57"/>
      <c r="P1610" s="57"/>
      <c r="Q1610" s="51"/>
    </row>
    <row r="1611" spans="2:18" x14ac:dyDescent="0.2">
      <c r="B1611" s="48"/>
      <c r="C1611" s="55"/>
      <c r="D1611" s="55"/>
      <c r="E1611" s="47"/>
      <c r="F1611" s="34"/>
      <c r="G1611" s="47"/>
      <c r="H1611" s="51"/>
      <c r="I1611" s="48">
        <v>56</v>
      </c>
      <c r="J1611" s="48">
        <v>4.2679999999999998</v>
      </c>
      <c r="K1611" s="47">
        <f t="shared" si="431"/>
        <v>4.3134999999999994</v>
      </c>
      <c r="L1611" s="34">
        <f t="shared" si="432"/>
        <v>4</v>
      </c>
      <c r="M1611" s="47">
        <f t="shared" si="433"/>
        <v>17.253999999999998</v>
      </c>
      <c r="N1611" s="57"/>
      <c r="O1611" s="57"/>
      <c r="P1611" s="57"/>
      <c r="Q1611" s="51"/>
    </row>
    <row r="1612" spans="2:18" x14ac:dyDescent="0.2">
      <c r="B1612" s="48"/>
      <c r="C1612" s="55"/>
      <c r="D1612" s="55"/>
      <c r="E1612" s="47"/>
      <c r="F1612" s="34"/>
      <c r="G1612" s="47"/>
      <c r="H1612" s="47"/>
      <c r="I1612" s="48">
        <v>58</v>
      </c>
      <c r="J1612" s="48">
        <v>3.5670000000000002</v>
      </c>
      <c r="K1612" s="47">
        <f t="shared" si="431"/>
        <v>3.9175</v>
      </c>
      <c r="L1612" s="34">
        <f t="shared" si="432"/>
        <v>2</v>
      </c>
      <c r="M1612" s="47">
        <f t="shared" si="433"/>
        <v>7.835</v>
      </c>
      <c r="N1612" s="57"/>
      <c r="O1612" s="57"/>
      <c r="P1612" s="57"/>
      <c r="Q1612" s="51"/>
    </row>
    <row r="1613" spans="2:18" x14ac:dyDescent="0.2">
      <c r="B1613" s="48"/>
      <c r="C1613" s="55"/>
      <c r="D1613" s="55"/>
      <c r="E1613" s="47"/>
      <c r="F1613" s="34"/>
      <c r="G1613" s="47"/>
      <c r="H1613" s="47"/>
      <c r="I1613" s="48">
        <v>63</v>
      </c>
      <c r="J1613" s="48">
        <v>3.5179999999999998</v>
      </c>
      <c r="K1613" s="47">
        <f t="shared" si="431"/>
        <v>3.5425</v>
      </c>
      <c r="L1613" s="34">
        <f t="shared" si="432"/>
        <v>5</v>
      </c>
      <c r="M1613" s="47">
        <f t="shared" si="433"/>
        <v>17.712499999999999</v>
      </c>
      <c r="N1613" s="53"/>
      <c r="O1613" s="57"/>
      <c r="P1613" s="57"/>
      <c r="Q1613" s="51"/>
    </row>
    <row r="1614" spans="2:18" x14ac:dyDescent="0.2">
      <c r="B1614" s="48"/>
      <c r="C1614" s="55"/>
      <c r="D1614" s="55"/>
      <c r="E1614" s="47"/>
      <c r="F1614" s="34"/>
      <c r="G1614" s="47"/>
      <c r="H1614" s="47"/>
      <c r="I1614" s="48"/>
      <c r="J1614" s="48"/>
      <c r="K1614" s="47"/>
      <c r="L1614" s="34"/>
      <c r="M1614" s="47"/>
      <c r="N1614" s="50"/>
      <c r="O1614" s="50"/>
      <c r="P1614" s="50"/>
      <c r="Q1614" s="51"/>
      <c r="R1614" s="21"/>
    </row>
    <row r="1615" spans="2:18" x14ac:dyDescent="0.2">
      <c r="B1615" s="48"/>
      <c r="C1615" s="55"/>
      <c r="D1615" s="55"/>
      <c r="E1615" s="47"/>
      <c r="F1615" s="34"/>
      <c r="G1615" s="47"/>
      <c r="H1615" s="47"/>
      <c r="I1615" s="47"/>
      <c r="J1615" s="48"/>
      <c r="K1615" s="47"/>
      <c r="L1615" s="34"/>
      <c r="M1615" s="47"/>
      <c r="N1615" s="50"/>
      <c r="O1615" s="50"/>
      <c r="P1615" s="50"/>
      <c r="Q1615" s="51"/>
      <c r="R1615" s="21"/>
    </row>
    <row r="1616" spans="2:18" ht="15" x14ac:dyDescent="0.2">
      <c r="B1616" s="48"/>
      <c r="C1616" s="55"/>
      <c r="D1616" s="55"/>
      <c r="E1616" s="47"/>
      <c r="F1616" s="34">
        <f>SUM(F1591:F1615)</f>
        <v>63</v>
      </c>
      <c r="G1616" s="47">
        <f>SUM(G1591:G1615)</f>
        <v>61.515000000000001</v>
      </c>
      <c r="H1616" s="47"/>
      <c r="I1616" s="47"/>
      <c r="J1616" s="58"/>
      <c r="K1616" s="47"/>
      <c r="L1616" s="34">
        <f>SUM(L1594:L1615)</f>
        <v>63</v>
      </c>
      <c r="M1616" s="47">
        <f>SUM(M1594:M1615)</f>
        <v>39.796059999999997</v>
      </c>
      <c r="N1616" s="50"/>
      <c r="O1616" s="50"/>
      <c r="P1616" s="50"/>
      <c r="Q1616" s="51"/>
      <c r="R1616" s="21"/>
    </row>
    <row r="1617" spans="2:18" x14ac:dyDescent="0.2">
      <c r="B1617" s="48"/>
      <c r="C1617" s="55"/>
      <c r="D1617" s="55"/>
      <c r="E1617" s="47"/>
      <c r="F1617" s="34"/>
      <c r="G1617" s="47"/>
      <c r="H1617" s="34" t="s">
        <v>10</v>
      </c>
      <c r="I1617" s="34"/>
      <c r="J1617" s="34">
        <f>G1616</f>
        <v>61.515000000000001</v>
      </c>
      <c r="K1617" s="47" t="s">
        <v>11</v>
      </c>
      <c r="L1617" s="34">
        <f>M1616</f>
        <v>39.796059999999997</v>
      </c>
      <c r="M1617" s="47">
        <f>J1617-L1617</f>
        <v>21.718940000000003</v>
      </c>
      <c r="N1617" s="50"/>
      <c r="O1617" s="50"/>
      <c r="P1617" s="50"/>
      <c r="Q1617" s="51"/>
      <c r="R1617" s="21"/>
    </row>
    <row r="1618" spans="2:18" x14ac:dyDescent="0.2">
      <c r="B1618" s="52"/>
      <c r="C1618" s="59"/>
      <c r="D1618" s="59"/>
      <c r="E1618" s="51"/>
      <c r="F1618" s="51"/>
      <c r="G1618" s="51"/>
      <c r="H1618" s="51"/>
      <c r="I1618" s="51"/>
      <c r="J1618" s="60"/>
      <c r="K1618" s="51"/>
      <c r="L1618" s="51"/>
      <c r="M1618" s="51"/>
      <c r="N1618" s="51"/>
      <c r="O1618" s="51"/>
      <c r="P1618" s="51"/>
      <c r="Q1618" s="51"/>
    </row>
    <row r="1619" spans="2:18" ht="15" x14ac:dyDescent="0.2">
      <c r="B1619" s="58"/>
      <c r="C1619" s="61"/>
      <c r="D1619" s="61"/>
      <c r="E1619" s="58"/>
      <c r="F1619" s="54" t="s">
        <v>7</v>
      </c>
      <c r="G1619" s="54"/>
      <c r="H1619" s="160">
        <v>8.6</v>
      </c>
      <c r="I1619" s="160"/>
      <c r="J1619" s="58"/>
      <c r="K1619" s="58"/>
      <c r="L1619" s="58"/>
      <c r="M1619" s="58"/>
      <c r="N1619" s="57"/>
      <c r="O1619" s="57"/>
      <c r="P1619" s="57"/>
      <c r="Q1619" s="51"/>
    </row>
    <row r="1620" spans="2:18" x14ac:dyDescent="0.2">
      <c r="B1620" s="161" t="s">
        <v>8</v>
      </c>
      <c r="C1620" s="161"/>
      <c r="D1620" s="161"/>
      <c r="E1620" s="161"/>
      <c r="F1620" s="161"/>
      <c r="G1620" s="161"/>
      <c r="H1620" s="51"/>
      <c r="I1620" s="161" t="s">
        <v>9</v>
      </c>
      <c r="J1620" s="161"/>
      <c r="K1620" s="161"/>
      <c r="L1620" s="161"/>
      <c r="M1620" s="161"/>
      <c r="N1620" s="62"/>
      <c r="O1620" s="62"/>
      <c r="P1620" s="50">
        <f>I1635-I1633</f>
        <v>18</v>
      </c>
      <c r="Q1620" s="51"/>
    </row>
    <row r="1621" spans="2:18" x14ac:dyDescent="0.2">
      <c r="B1621" s="34">
        <v>0</v>
      </c>
      <c r="C1621" s="47">
        <v>1.0940000000000001</v>
      </c>
      <c r="D1621" s="47"/>
      <c r="E1621" s="34"/>
      <c r="F1621" s="34"/>
      <c r="G1621" s="34"/>
      <c r="H1621" s="34"/>
      <c r="I1621" s="48"/>
      <c r="J1621" s="49"/>
      <c r="K1621" s="47"/>
      <c r="L1621" s="34"/>
      <c r="M1621" s="47"/>
      <c r="N1621" s="50"/>
      <c r="O1621" s="50"/>
      <c r="P1621" s="50"/>
      <c r="Q1621" s="51"/>
      <c r="R1621" s="21"/>
    </row>
    <row r="1622" spans="2:18" x14ac:dyDescent="0.2">
      <c r="B1622" s="34">
        <v>5</v>
      </c>
      <c r="C1622" s="47">
        <v>1.024</v>
      </c>
      <c r="D1622" s="47"/>
      <c r="E1622" s="47">
        <f>(C1621+C1622)/2</f>
        <v>1.0590000000000002</v>
      </c>
      <c r="F1622" s="34">
        <f t="shared" ref="F1622:F1641" si="434">B1622-B1621</f>
        <v>5</v>
      </c>
      <c r="G1622" s="47">
        <f>E1622*F1622</f>
        <v>5.2950000000000008</v>
      </c>
      <c r="H1622" s="34"/>
      <c r="I1622" s="33"/>
      <c r="J1622" s="33"/>
      <c r="K1622" s="47"/>
      <c r="L1622" s="34"/>
      <c r="M1622" s="47"/>
      <c r="N1622" s="50"/>
      <c r="O1622" s="50"/>
      <c r="P1622" s="50"/>
      <c r="Q1622" s="52"/>
      <c r="R1622" s="21"/>
    </row>
    <row r="1623" spans="2:18" x14ac:dyDescent="0.2">
      <c r="B1623" s="34">
        <v>10</v>
      </c>
      <c r="C1623" s="47">
        <v>0.97899999999999998</v>
      </c>
      <c r="D1623" s="47"/>
      <c r="E1623" s="47">
        <f t="shared" ref="E1623:E1641" si="435">(C1622+C1623)/2</f>
        <v>1.0015000000000001</v>
      </c>
      <c r="F1623" s="34">
        <f t="shared" si="434"/>
        <v>5</v>
      </c>
      <c r="G1623" s="47">
        <f t="shared" ref="G1623:G1641" si="436">E1623*F1623</f>
        <v>5.0075000000000003</v>
      </c>
      <c r="H1623" s="34"/>
      <c r="I1623" s="33"/>
      <c r="J1623" s="33"/>
      <c r="K1623" s="47"/>
      <c r="L1623" s="34"/>
      <c r="M1623" s="47"/>
      <c r="N1623" s="50"/>
      <c r="O1623" s="50"/>
      <c r="P1623" s="50"/>
      <c r="Q1623" s="52"/>
      <c r="R1623" s="21"/>
    </row>
    <row r="1624" spans="2:18" x14ac:dyDescent="0.2">
      <c r="B1624" s="34">
        <v>12</v>
      </c>
      <c r="C1624" s="47">
        <v>-0.44700000000000001</v>
      </c>
      <c r="D1624" s="47"/>
      <c r="E1624" s="47">
        <f t="shared" si="435"/>
        <v>0.26600000000000001</v>
      </c>
      <c r="F1624" s="34">
        <f t="shared" si="434"/>
        <v>2</v>
      </c>
      <c r="G1624" s="47">
        <f t="shared" si="436"/>
        <v>0.53200000000000003</v>
      </c>
      <c r="H1624" s="34"/>
      <c r="I1624" s="33"/>
      <c r="J1624" s="33"/>
      <c r="K1624" s="47"/>
      <c r="L1624" s="34"/>
      <c r="M1624" s="47"/>
      <c r="N1624" s="50"/>
      <c r="O1624" s="50"/>
      <c r="P1624" s="50"/>
      <c r="Q1624" s="52"/>
      <c r="R1624" s="21"/>
    </row>
    <row r="1625" spans="2:18" x14ac:dyDescent="0.2">
      <c r="B1625" s="34">
        <v>14</v>
      </c>
      <c r="C1625" s="47">
        <v>-1.4510000000000001</v>
      </c>
      <c r="D1625" s="47"/>
      <c r="E1625" s="47">
        <f t="shared" si="435"/>
        <v>-0.94900000000000007</v>
      </c>
      <c r="F1625" s="34">
        <f t="shared" si="434"/>
        <v>2</v>
      </c>
      <c r="G1625" s="47">
        <f t="shared" si="436"/>
        <v>-1.8980000000000001</v>
      </c>
      <c r="H1625" s="34"/>
      <c r="I1625" s="33"/>
      <c r="J1625" s="33"/>
      <c r="K1625" s="47"/>
      <c r="L1625" s="34"/>
      <c r="M1625" s="47"/>
      <c r="N1625" s="50"/>
      <c r="O1625" s="50"/>
      <c r="P1625" s="50"/>
      <c r="Q1625" s="52"/>
      <c r="R1625" s="21"/>
    </row>
    <row r="1626" spans="2:18" x14ac:dyDescent="0.2">
      <c r="B1626" s="34">
        <v>17</v>
      </c>
      <c r="C1626" s="47">
        <v>-1.8460000000000001</v>
      </c>
      <c r="D1626" s="47"/>
      <c r="E1626" s="47">
        <f t="shared" si="435"/>
        <v>-1.6485000000000001</v>
      </c>
      <c r="F1626" s="34">
        <f t="shared" si="434"/>
        <v>3</v>
      </c>
      <c r="G1626" s="47">
        <f t="shared" si="436"/>
        <v>-4.9455</v>
      </c>
      <c r="H1626" s="34"/>
      <c r="I1626" s="33">
        <v>0</v>
      </c>
      <c r="J1626" s="33">
        <v>0.90700000000000003</v>
      </c>
      <c r="K1626" s="47"/>
      <c r="L1626" s="34"/>
      <c r="M1626" s="47"/>
      <c r="N1626" s="50"/>
      <c r="O1626" s="50"/>
      <c r="P1626" s="50"/>
      <c r="Q1626" s="52"/>
      <c r="R1626" s="21"/>
    </row>
    <row r="1627" spans="2:18" x14ac:dyDescent="0.2">
      <c r="B1627" s="34">
        <v>20</v>
      </c>
      <c r="C1627" s="47">
        <v>-2.3490000000000002</v>
      </c>
      <c r="D1627" s="47"/>
      <c r="E1627" s="47">
        <f t="shared" si="435"/>
        <v>-2.0975000000000001</v>
      </c>
      <c r="F1627" s="34">
        <f t="shared" si="434"/>
        <v>3</v>
      </c>
      <c r="G1627" s="47">
        <f t="shared" si="436"/>
        <v>-6.2925000000000004</v>
      </c>
      <c r="H1627" s="51"/>
      <c r="I1627" s="33">
        <v>5</v>
      </c>
      <c r="J1627" s="33">
        <v>0.91800000000000004</v>
      </c>
      <c r="K1627" s="47">
        <f t="shared" ref="K1627:K1644" si="437">AVERAGE(J1626,J1627)</f>
        <v>0.91250000000000009</v>
      </c>
      <c r="L1627" s="34">
        <f t="shared" ref="L1627:L1644" si="438">I1627-I1626</f>
        <v>5</v>
      </c>
      <c r="M1627" s="47">
        <f t="shared" ref="M1627:M1644" si="439">L1627*K1627</f>
        <v>4.5625</v>
      </c>
      <c r="N1627" s="50"/>
      <c r="O1627" s="50"/>
      <c r="P1627" s="50"/>
      <c r="Q1627" s="52"/>
      <c r="R1627" s="21"/>
    </row>
    <row r="1628" spans="2:18" x14ac:dyDescent="0.2">
      <c r="B1628" s="34">
        <v>23</v>
      </c>
      <c r="C1628" s="47">
        <v>-2.4489999999999998</v>
      </c>
      <c r="D1628" s="47"/>
      <c r="E1628" s="47">
        <f t="shared" si="435"/>
        <v>-2.399</v>
      </c>
      <c r="F1628" s="34">
        <f t="shared" si="434"/>
        <v>3</v>
      </c>
      <c r="G1628" s="47">
        <f t="shared" si="436"/>
        <v>-7.1970000000000001</v>
      </c>
      <c r="H1628" s="51"/>
      <c r="I1628" s="33">
        <v>10</v>
      </c>
      <c r="J1628" s="33">
        <v>0.92900000000000005</v>
      </c>
      <c r="K1628" s="47">
        <f t="shared" si="437"/>
        <v>0.92349999999999999</v>
      </c>
      <c r="L1628" s="34">
        <f t="shared" si="438"/>
        <v>5</v>
      </c>
      <c r="M1628" s="47">
        <f t="shared" si="439"/>
        <v>4.6174999999999997</v>
      </c>
      <c r="N1628" s="50"/>
      <c r="O1628" s="50"/>
      <c r="P1628" s="50"/>
      <c r="Q1628" s="52"/>
      <c r="R1628" s="21"/>
    </row>
    <row r="1629" spans="2:18" x14ac:dyDescent="0.2">
      <c r="B1629" s="34">
        <v>26</v>
      </c>
      <c r="C1629" s="47">
        <v>-2.5489999999999999</v>
      </c>
      <c r="D1629" s="47"/>
      <c r="E1629" s="47">
        <f t="shared" si="435"/>
        <v>-2.4989999999999997</v>
      </c>
      <c r="F1629" s="34">
        <f t="shared" si="434"/>
        <v>3</v>
      </c>
      <c r="G1629" s="47">
        <f t="shared" si="436"/>
        <v>-7.496999999999999</v>
      </c>
      <c r="H1629" s="51"/>
      <c r="I1629" s="33">
        <v>12</v>
      </c>
      <c r="J1629" s="33">
        <v>6.7000000000000004E-2</v>
      </c>
      <c r="K1629" s="47">
        <f t="shared" si="437"/>
        <v>0.498</v>
      </c>
      <c r="L1629" s="34">
        <f t="shared" si="438"/>
        <v>2</v>
      </c>
      <c r="M1629" s="47">
        <f t="shared" si="439"/>
        <v>0.996</v>
      </c>
      <c r="N1629" s="53"/>
      <c r="O1629" s="53"/>
      <c r="P1629" s="53"/>
      <c r="Q1629" s="52"/>
      <c r="R1629" s="21"/>
    </row>
    <row r="1630" spans="2:18" x14ac:dyDescent="0.2">
      <c r="B1630" s="34">
        <v>30.5</v>
      </c>
      <c r="C1630" s="47">
        <v>-2.5960000000000001</v>
      </c>
      <c r="D1630" s="47"/>
      <c r="E1630" s="47">
        <f t="shared" si="435"/>
        <v>-2.5724999999999998</v>
      </c>
      <c r="F1630" s="34">
        <f t="shared" si="434"/>
        <v>4.5</v>
      </c>
      <c r="G1630" s="47">
        <f t="shared" si="436"/>
        <v>-11.576249999999998</v>
      </c>
      <c r="H1630" s="34"/>
      <c r="I1630" s="33">
        <v>14</v>
      </c>
      <c r="J1630" s="33">
        <v>-0.433</v>
      </c>
      <c r="K1630" s="47">
        <f t="shared" si="437"/>
        <v>-0.183</v>
      </c>
      <c r="L1630" s="34">
        <f t="shared" si="438"/>
        <v>2</v>
      </c>
      <c r="M1630" s="47">
        <f t="shared" si="439"/>
        <v>-0.36599999999999999</v>
      </c>
      <c r="N1630" s="50"/>
      <c r="O1630" s="50"/>
      <c r="P1630" s="50"/>
      <c r="Q1630" s="52"/>
      <c r="R1630" s="21"/>
    </row>
    <row r="1631" spans="2:18" x14ac:dyDescent="0.2">
      <c r="B1631" s="34">
        <v>35</v>
      </c>
      <c r="C1631" s="47">
        <v>-2.5409999999999999</v>
      </c>
      <c r="D1631" s="47"/>
      <c r="E1631" s="47">
        <f t="shared" si="435"/>
        <v>-2.5685000000000002</v>
      </c>
      <c r="F1631" s="34">
        <f t="shared" si="434"/>
        <v>4.5</v>
      </c>
      <c r="G1631" s="47">
        <f t="shared" si="436"/>
        <v>-11.558250000000001</v>
      </c>
      <c r="H1631" s="34"/>
      <c r="I1631" s="33">
        <v>17</v>
      </c>
      <c r="J1631" s="33">
        <v>-0.94</v>
      </c>
      <c r="K1631" s="47">
        <f t="shared" si="437"/>
        <v>-0.6865</v>
      </c>
      <c r="L1631" s="34">
        <f t="shared" si="438"/>
        <v>3</v>
      </c>
      <c r="M1631" s="47">
        <f t="shared" si="439"/>
        <v>-2.0594999999999999</v>
      </c>
      <c r="N1631" s="53"/>
      <c r="O1631" s="53"/>
      <c r="P1631" s="53"/>
      <c r="Q1631" s="52"/>
      <c r="R1631" s="21"/>
    </row>
    <row r="1632" spans="2:18" x14ac:dyDescent="0.2">
      <c r="B1632" s="34">
        <v>38</v>
      </c>
      <c r="C1632" s="47">
        <v>-2.4060000000000001</v>
      </c>
      <c r="D1632" s="47"/>
      <c r="E1632" s="47">
        <f t="shared" si="435"/>
        <v>-2.4735</v>
      </c>
      <c r="F1632" s="34">
        <f t="shared" si="434"/>
        <v>3</v>
      </c>
      <c r="G1632" s="47">
        <f t="shared" si="436"/>
        <v>-7.4205000000000005</v>
      </c>
      <c r="H1632" s="34"/>
      <c r="I1632" s="34">
        <f>I1633-(J1632-J1633)*2</f>
        <v>16.22</v>
      </c>
      <c r="J1632" s="34">
        <v>-1</v>
      </c>
      <c r="K1632" s="47">
        <f t="shared" si="437"/>
        <v>-0.97</v>
      </c>
      <c r="L1632" s="34">
        <f t="shared" si="438"/>
        <v>-0.78000000000000114</v>
      </c>
      <c r="M1632" s="47">
        <f t="shared" si="439"/>
        <v>0.75660000000000105</v>
      </c>
      <c r="N1632" s="53"/>
      <c r="O1632" s="53"/>
      <c r="P1632" s="53"/>
      <c r="Q1632" s="52"/>
      <c r="R1632" s="21"/>
    </row>
    <row r="1633" spans="2:18" x14ac:dyDescent="0.2">
      <c r="B1633" s="34">
        <v>41</v>
      </c>
      <c r="C1633" s="47">
        <v>-1.409</v>
      </c>
      <c r="D1633" s="47"/>
      <c r="E1633" s="47">
        <f t="shared" si="435"/>
        <v>-1.9075000000000002</v>
      </c>
      <c r="F1633" s="34">
        <f t="shared" si="434"/>
        <v>3</v>
      </c>
      <c r="G1633" s="47">
        <f t="shared" si="436"/>
        <v>-5.7225000000000001</v>
      </c>
      <c r="H1633" s="34"/>
      <c r="I1633" s="33">
        <f>I1634-9</f>
        <v>18.5</v>
      </c>
      <c r="J1633" s="33">
        <f>J1634</f>
        <v>-2.14</v>
      </c>
      <c r="K1633" s="47">
        <f t="shared" si="437"/>
        <v>-1.57</v>
      </c>
      <c r="L1633" s="34">
        <f t="shared" si="438"/>
        <v>2.2800000000000011</v>
      </c>
      <c r="M1633" s="47">
        <f t="shared" si="439"/>
        <v>-3.5796000000000019</v>
      </c>
      <c r="N1633" s="50"/>
      <c r="O1633" s="50"/>
      <c r="P1633" s="50"/>
      <c r="Q1633" s="51"/>
      <c r="R1633" s="21"/>
    </row>
    <row r="1634" spans="2:18" x14ac:dyDescent="0.2">
      <c r="B1634" s="34">
        <v>45</v>
      </c>
      <c r="C1634" s="47">
        <v>0.30499999999999999</v>
      </c>
      <c r="D1634" s="47"/>
      <c r="E1634" s="47">
        <f t="shared" si="435"/>
        <v>-0.55200000000000005</v>
      </c>
      <c r="F1634" s="34">
        <f t="shared" si="434"/>
        <v>4</v>
      </c>
      <c r="G1634" s="47">
        <f t="shared" si="436"/>
        <v>-2.2080000000000002</v>
      </c>
      <c r="H1634" s="54"/>
      <c r="I1634" s="33">
        <v>27.5</v>
      </c>
      <c r="J1634" s="33">
        <v>-2.14</v>
      </c>
      <c r="K1634" s="47">
        <f t="shared" si="437"/>
        <v>-2.14</v>
      </c>
      <c r="L1634" s="34">
        <f t="shared" si="438"/>
        <v>9</v>
      </c>
      <c r="M1634" s="47">
        <f t="shared" si="439"/>
        <v>-19.260000000000002</v>
      </c>
      <c r="N1634" s="50"/>
      <c r="O1634" s="50"/>
      <c r="P1634" s="50"/>
      <c r="Q1634" s="51"/>
      <c r="R1634" s="21"/>
    </row>
    <row r="1635" spans="2:18" x14ac:dyDescent="0.2">
      <c r="B1635" s="34">
        <v>47</v>
      </c>
      <c r="C1635" s="47">
        <v>1.351</v>
      </c>
      <c r="D1635" s="47"/>
      <c r="E1635" s="47">
        <f t="shared" si="435"/>
        <v>0.82799999999999996</v>
      </c>
      <c r="F1635" s="34">
        <f t="shared" si="434"/>
        <v>2</v>
      </c>
      <c r="G1635" s="47">
        <f t="shared" si="436"/>
        <v>1.6559999999999999</v>
      </c>
      <c r="H1635" s="54"/>
      <c r="I1635" s="34">
        <f>I1634+9</f>
        <v>36.5</v>
      </c>
      <c r="J1635" s="34">
        <f>J1634</f>
        <v>-2.14</v>
      </c>
      <c r="K1635" s="47">
        <f t="shared" si="437"/>
        <v>-2.14</v>
      </c>
      <c r="L1635" s="34">
        <f t="shared" si="438"/>
        <v>9</v>
      </c>
      <c r="M1635" s="47">
        <f t="shared" si="439"/>
        <v>-19.260000000000002</v>
      </c>
      <c r="N1635" s="50"/>
      <c r="O1635" s="50"/>
      <c r="P1635" s="50"/>
      <c r="Q1635" s="51"/>
      <c r="R1635" s="21"/>
    </row>
    <row r="1636" spans="2:18" x14ac:dyDescent="0.2">
      <c r="B1636" s="48">
        <v>49</v>
      </c>
      <c r="C1636" s="55">
        <v>2.8519999999999999</v>
      </c>
      <c r="D1636" s="55"/>
      <c r="E1636" s="47">
        <f t="shared" si="435"/>
        <v>2.1014999999999997</v>
      </c>
      <c r="F1636" s="34">
        <f t="shared" si="434"/>
        <v>2</v>
      </c>
      <c r="G1636" s="47">
        <f t="shared" si="436"/>
        <v>4.2029999999999994</v>
      </c>
      <c r="H1636" s="54"/>
      <c r="I1636" s="34">
        <f>I1635+(J1636-J1635)*2</f>
        <v>40.58</v>
      </c>
      <c r="J1636" s="34">
        <v>-0.1</v>
      </c>
      <c r="K1636" s="47">
        <f t="shared" si="437"/>
        <v>-1.1200000000000001</v>
      </c>
      <c r="L1636" s="34">
        <f t="shared" si="438"/>
        <v>4.0799999999999983</v>
      </c>
      <c r="M1636" s="47">
        <f t="shared" si="439"/>
        <v>-4.5695999999999986</v>
      </c>
      <c r="N1636" s="50"/>
      <c r="O1636" s="50"/>
      <c r="P1636" s="50"/>
      <c r="Q1636" s="51"/>
      <c r="R1636" s="21"/>
    </row>
    <row r="1637" spans="2:18" x14ac:dyDescent="0.2">
      <c r="B1637" s="48">
        <v>51</v>
      </c>
      <c r="C1637" s="55">
        <v>4.109</v>
      </c>
      <c r="D1637" s="55"/>
      <c r="E1637" s="47">
        <f t="shared" si="435"/>
        <v>3.4805000000000001</v>
      </c>
      <c r="F1637" s="34">
        <f t="shared" si="434"/>
        <v>2</v>
      </c>
      <c r="G1637" s="47">
        <f t="shared" si="436"/>
        <v>6.9610000000000003</v>
      </c>
      <c r="H1637" s="54"/>
      <c r="I1637" s="34">
        <v>40</v>
      </c>
      <c r="J1637" s="56">
        <v>6.2E-2</v>
      </c>
      <c r="K1637" s="47">
        <f t="shared" si="437"/>
        <v>-1.9000000000000003E-2</v>
      </c>
      <c r="L1637" s="34">
        <f t="shared" si="438"/>
        <v>-0.57999999999999829</v>
      </c>
      <c r="M1637" s="47">
        <f t="shared" si="439"/>
        <v>1.1019999999999969E-2</v>
      </c>
      <c r="N1637" s="51"/>
      <c r="O1637" s="53"/>
      <c r="P1637" s="53"/>
      <c r="Q1637" s="51"/>
    </row>
    <row r="1638" spans="2:18" x14ac:dyDescent="0.2">
      <c r="B1638" s="48">
        <v>55</v>
      </c>
      <c r="C1638" s="55">
        <v>4.1449999999999996</v>
      </c>
      <c r="D1638" s="55"/>
      <c r="E1638" s="47">
        <f t="shared" si="435"/>
        <v>4.1269999999999998</v>
      </c>
      <c r="F1638" s="34">
        <f t="shared" si="434"/>
        <v>4</v>
      </c>
      <c r="G1638" s="47">
        <f t="shared" si="436"/>
        <v>16.507999999999999</v>
      </c>
      <c r="H1638" s="54"/>
      <c r="I1638" s="48">
        <v>43</v>
      </c>
      <c r="J1638" s="48">
        <v>1.4670000000000001</v>
      </c>
      <c r="K1638" s="47">
        <f t="shared" si="437"/>
        <v>0.76450000000000007</v>
      </c>
      <c r="L1638" s="34">
        <f t="shared" si="438"/>
        <v>3</v>
      </c>
      <c r="M1638" s="47">
        <f t="shared" si="439"/>
        <v>2.2935000000000003</v>
      </c>
      <c r="N1638" s="51"/>
      <c r="O1638" s="57"/>
      <c r="P1638" s="57"/>
      <c r="Q1638" s="51"/>
    </row>
    <row r="1639" spans="2:18" x14ac:dyDescent="0.2">
      <c r="B1639" s="48">
        <v>60</v>
      </c>
      <c r="C1639" s="55">
        <v>4.0540000000000003</v>
      </c>
      <c r="D1639" s="55"/>
      <c r="E1639" s="47">
        <f t="shared" si="435"/>
        <v>4.0994999999999999</v>
      </c>
      <c r="F1639" s="34">
        <f t="shared" si="434"/>
        <v>5</v>
      </c>
      <c r="G1639" s="47">
        <f t="shared" si="436"/>
        <v>20.497499999999999</v>
      </c>
      <c r="H1639" s="51"/>
      <c r="I1639" s="48">
        <v>45</v>
      </c>
      <c r="J1639" s="48">
        <v>2.8639999999999999</v>
      </c>
      <c r="K1639" s="47">
        <f t="shared" si="437"/>
        <v>2.1654999999999998</v>
      </c>
      <c r="L1639" s="34">
        <f t="shared" si="438"/>
        <v>2</v>
      </c>
      <c r="M1639" s="47">
        <f t="shared" si="439"/>
        <v>4.3309999999999995</v>
      </c>
      <c r="N1639" s="51"/>
      <c r="O1639" s="57"/>
      <c r="P1639" s="57"/>
      <c r="Q1639" s="51"/>
    </row>
    <row r="1640" spans="2:18" x14ac:dyDescent="0.2">
      <c r="B1640" s="48">
        <v>62</v>
      </c>
      <c r="C1640" s="55">
        <v>2.8559999999999999</v>
      </c>
      <c r="D1640" s="55"/>
      <c r="E1640" s="47">
        <f t="shared" si="435"/>
        <v>3.4550000000000001</v>
      </c>
      <c r="F1640" s="34">
        <f t="shared" si="434"/>
        <v>2</v>
      </c>
      <c r="G1640" s="47">
        <f t="shared" si="436"/>
        <v>6.91</v>
      </c>
      <c r="H1640" s="51"/>
      <c r="I1640" s="48">
        <v>47</v>
      </c>
      <c r="J1640" s="48">
        <v>4.3120000000000003</v>
      </c>
      <c r="K1640" s="47">
        <f t="shared" si="437"/>
        <v>3.5880000000000001</v>
      </c>
      <c r="L1640" s="34">
        <f t="shared" si="438"/>
        <v>2</v>
      </c>
      <c r="M1640" s="47">
        <f t="shared" si="439"/>
        <v>7.1760000000000002</v>
      </c>
      <c r="N1640" s="57"/>
      <c r="O1640" s="57"/>
      <c r="P1640" s="57"/>
      <c r="Q1640" s="51"/>
    </row>
    <row r="1641" spans="2:18" x14ac:dyDescent="0.2">
      <c r="B1641" s="48">
        <v>67</v>
      </c>
      <c r="C1641" s="55">
        <v>2.8439999999999999</v>
      </c>
      <c r="D1641" s="55"/>
      <c r="E1641" s="47">
        <f t="shared" si="435"/>
        <v>2.8499999999999996</v>
      </c>
      <c r="F1641" s="34">
        <f t="shared" si="434"/>
        <v>5</v>
      </c>
      <c r="G1641" s="47">
        <f t="shared" si="436"/>
        <v>14.249999999999998</v>
      </c>
      <c r="H1641" s="51"/>
      <c r="I1641" s="48">
        <v>52</v>
      </c>
      <c r="J1641" s="48">
        <v>4.359</v>
      </c>
      <c r="K1641" s="47">
        <f t="shared" si="437"/>
        <v>4.3354999999999997</v>
      </c>
      <c r="L1641" s="34">
        <f t="shared" si="438"/>
        <v>5</v>
      </c>
      <c r="M1641" s="47">
        <f t="shared" si="439"/>
        <v>21.677499999999998</v>
      </c>
      <c r="N1641" s="57"/>
      <c r="O1641" s="57"/>
      <c r="P1641" s="57"/>
      <c r="Q1641" s="51"/>
    </row>
    <row r="1642" spans="2:18" x14ac:dyDescent="0.2">
      <c r="B1642" s="48"/>
      <c r="C1642" s="55"/>
      <c r="D1642" s="55"/>
      <c r="E1642" s="47"/>
      <c r="F1642" s="34"/>
      <c r="G1642" s="47"/>
      <c r="H1642" s="51"/>
      <c r="I1642" s="48">
        <v>56</v>
      </c>
      <c r="J1642" s="48">
        <v>4.2679999999999998</v>
      </c>
      <c r="K1642" s="47">
        <f t="shared" si="437"/>
        <v>4.3134999999999994</v>
      </c>
      <c r="L1642" s="34">
        <f t="shared" si="438"/>
        <v>4</v>
      </c>
      <c r="M1642" s="47">
        <f t="shared" si="439"/>
        <v>17.253999999999998</v>
      </c>
      <c r="N1642" s="57"/>
      <c r="O1642" s="57"/>
      <c r="P1642" s="57"/>
      <c r="Q1642" s="51"/>
    </row>
    <row r="1643" spans="2:18" x14ac:dyDescent="0.2">
      <c r="B1643" s="48"/>
      <c r="C1643" s="55"/>
      <c r="D1643" s="55"/>
      <c r="E1643" s="47"/>
      <c r="F1643" s="34"/>
      <c r="G1643" s="47"/>
      <c r="H1643" s="47"/>
      <c r="I1643" s="48">
        <v>58</v>
      </c>
      <c r="J1643" s="48">
        <v>3.5670000000000002</v>
      </c>
      <c r="K1643" s="47">
        <f t="shared" si="437"/>
        <v>3.9175</v>
      </c>
      <c r="L1643" s="34">
        <f t="shared" si="438"/>
        <v>2</v>
      </c>
      <c r="M1643" s="47">
        <f t="shared" si="439"/>
        <v>7.835</v>
      </c>
      <c r="N1643" s="57"/>
      <c r="O1643" s="57"/>
      <c r="P1643" s="57"/>
      <c r="Q1643" s="51"/>
    </row>
    <row r="1644" spans="2:18" x14ac:dyDescent="0.2">
      <c r="B1644" s="48"/>
      <c r="C1644" s="55"/>
      <c r="D1644" s="55"/>
      <c r="E1644" s="47"/>
      <c r="F1644" s="34"/>
      <c r="G1644" s="47"/>
      <c r="H1644" s="47"/>
      <c r="I1644" s="48">
        <v>63</v>
      </c>
      <c r="J1644" s="48">
        <v>3.5179999999999998</v>
      </c>
      <c r="K1644" s="47">
        <f t="shared" si="437"/>
        <v>3.5425</v>
      </c>
      <c r="L1644" s="34">
        <f t="shared" si="438"/>
        <v>5</v>
      </c>
      <c r="M1644" s="47">
        <f t="shared" si="439"/>
        <v>17.712499999999999</v>
      </c>
      <c r="N1644" s="53"/>
      <c r="O1644" s="57"/>
      <c r="P1644" s="57"/>
      <c r="Q1644" s="51"/>
    </row>
    <row r="1645" spans="2:18" x14ac:dyDescent="0.2">
      <c r="B1645" s="48"/>
      <c r="C1645" s="55"/>
      <c r="D1645" s="55"/>
      <c r="E1645" s="47"/>
      <c r="F1645" s="34"/>
      <c r="G1645" s="47"/>
      <c r="H1645" s="47"/>
      <c r="I1645" s="48"/>
      <c r="J1645" s="48"/>
      <c r="K1645" s="47"/>
      <c r="L1645" s="34"/>
      <c r="M1645" s="47"/>
      <c r="N1645" s="50"/>
      <c r="O1645" s="50"/>
      <c r="P1645" s="50"/>
      <c r="Q1645" s="51"/>
      <c r="R1645" s="21"/>
    </row>
    <row r="1646" spans="2:18" x14ac:dyDescent="0.2">
      <c r="B1646" s="48"/>
      <c r="C1646" s="55"/>
      <c r="D1646" s="55"/>
      <c r="E1646" s="47"/>
      <c r="F1646" s="34"/>
      <c r="G1646" s="47"/>
      <c r="H1646" s="47"/>
      <c r="I1646" s="47"/>
      <c r="J1646" s="48"/>
      <c r="K1646" s="47"/>
      <c r="L1646" s="34"/>
      <c r="M1646" s="47"/>
      <c r="N1646" s="50"/>
      <c r="O1646" s="50"/>
      <c r="P1646" s="50"/>
      <c r="Q1646" s="51"/>
      <c r="R1646" s="21"/>
    </row>
    <row r="1647" spans="2:18" ht="15" x14ac:dyDescent="0.2">
      <c r="B1647" s="48"/>
      <c r="C1647" s="55"/>
      <c r="D1647" s="55"/>
      <c r="E1647" s="47"/>
      <c r="F1647" s="34">
        <f>SUM(F1622:F1646)</f>
        <v>67</v>
      </c>
      <c r="G1647" s="47">
        <f>SUM(G1622:G1646)</f>
        <v>15.504499999999995</v>
      </c>
      <c r="H1647" s="47"/>
      <c r="I1647" s="47"/>
      <c r="J1647" s="58"/>
      <c r="K1647" s="47"/>
      <c r="L1647" s="34">
        <f>SUM(L1625:L1646)</f>
        <v>63</v>
      </c>
      <c r="M1647" s="47">
        <f>SUM(M1625:M1646)</f>
        <v>40.128419999999991</v>
      </c>
      <c r="N1647" s="50"/>
      <c r="O1647" s="50"/>
      <c r="P1647" s="50"/>
      <c r="Q1647" s="51"/>
      <c r="R1647" s="21"/>
    </row>
    <row r="1648" spans="2:18" x14ac:dyDescent="0.2">
      <c r="B1648" s="48"/>
      <c r="C1648" s="55"/>
      <c r="D1648" s="55"/>
      <c r="E1648" s="47"/>
      <c r="F1648" s="34"/>
      <c r="G1648" s="47"/>
      <c r="H1648" s="34" t="s">
        <v>10</v>
      </c>
      <c r="I1648" s="34"/>
      <c r="J1648" s="34">
        <f>G1647</f>
        <v>15.504499999999995</v>
      </c>
      <c r="K1648" s="47" t="s">
        <v>11</v>
      </c>
      <c r="L1648" s="34">
        <f>M1647</f>
        <v>40.128419999999991</v>
      </c>
      <c r="M1648" s="47">
        <v>0</v>
      </c>
      <c r="N1648" s="50"/>
      <c r="O1648" s="50"/>
      <c r="P1648" s="50"/>
      <c r="Q1648" s="51"/>
      <c r="R1648" s="21"/>
    </row>
    <row r="1649" spans="2:18" x14ac:dyDescent="0.2">
      <c r="B1649" s="52"/>
      <c r="C1649" s="59"/>
      <c r="D1649" s="59"/>
      <c r="E1649" s="51"/>
      <c r="F1649" s="51"/>
      <c r="G1649" s="51"/>
      <c r="H1649" s="51"/>
      <c r="I1649" s="51"/>
      <c r="J1649" s="60"/>
      <c r="K1649" s="51"/>
      <c r="L1649" s="51"/>
      <c r="M1649" s="51"/>
      <c r="N1649" s="51"/>
      <c r="O1649" s="51"/>
      <c r="P1649" s="51"/>
      <c r="Q1649" s="51"/>
    </row>
    <row r="1650" spans="2:18" ht="15" x14ac:dyDescent="0.2">
      <c r="B1650" s="58"/>
      <c r="C1650" s="61"/>
      <c r="D1650" s="61"/>
      <c r="E1650" s="58"/>
      <c r="F1650" s="54" t="s">
        <v>7</v>
      </c>
      <c r="G1650" s="54"/>
      <c r="H1650" s="160">
        <v>8.8000000000000007</v>
      </c>
      <c r="I1650" s="160"/>
      <c r="J1650" s="58"/>
      <c r="K1650" s="58"/>
      <c r="L1650" s="58"/>
      <c r="M1650" s="58"/>
      <c r="N1650" s="57"/>
      <c r="O1650" s="57"/>
      <c r="P1650" s="57"/>
      <c r="Q1650" s="51"/>
    </row>
    <row r="1651" spans="2:18" x14ac:dyDescent="0.2">
      <c r="B1651" s="161" t="s">
        <v>8</v>
      </c>
      <c r="C1651" s="161"/>
      <c r="D1651" s="161"/>
      <c r="E1651" s="161"/>
      <c r="F1651" s="161"/>
      <c r="G1651" s="161"/>
      <c r="H1651" s="51"/>
      <c r="I1651" s="161" t="s">
        <v>9</v>
      </c>
      <c r="J1651" s="161"/>
      <c r="K1651" s="161"/>
      <c r="L1651" s="161"/>
      <c r="M1651" s="161"/>
      <c r="N1651" s="62"/>
      <c r="O1651" s="62"/>
      <c r="P1651" s="50">
        <f>I1666-I1664</f>
        <v>18</v>
      </c>
      <c r="Q1651" s="51"/>
    </row>
    <row r="1652" spans="2:18" x14ac:dyDescent="0.2">
      <c r="B1652" s="34">
        <v>0</v>
      </c>
      <c r="C1652" s="47">
        <v>0.93</v>
      </c>
      <c r="D1652" s="47"/>
      <c r="E1652" s="34"/>
      <c r="F1652" s="34"/>
      <c r="G1652" s="34"/>
      <c r="H1652" s="34"/>
      <c r="I1652" s="48"/>
      <c r="J1652" s="49"/>
      <c r="K1652" s="47"/>
      <c r="L1652" s="34"/>
      <c r="M1652" s="47"/>
      <c r="N1652" s="50"/>
      <c r="O1652" s="50"/>
      <c r="P1652" s="50"/>
      <c r="Q1652" s="51"/>
      <c r="R1652" s="21"/>
    </row>
    <row r="1653" spans="2:18" x14ac:dyDescent="0.2">
      <c r="B1653" s="34">
        <v>5</v>
      </c>
      <c r="C1653" s="47">
        <v>0.94299999999999995</v>
      </c>
      <c r="D1653" s="47"/>
      <c r="E1653" s="47">
        <f>(C1652+C1653)/2</f>
        <v>0.9365</v>
      </c>
      <c r="F1653" s="34">
        <f t="shared" ref="F1653:F1673" si="440">B1653-B1652</f>
        <v>5</v>
      </c>
      <c r="G1653" s="47">
        <f>E1653*F1653</f>
        <v>4.6825000000000001</v>
      </c>
      <c r="H1653" s="34"/>
      <c r="I1653" s="33"/>
      <c r="J1653" s="33"/>
      <c r="K1653" s="47"/>
      <c r="L1653" s="34"/>
      <c r="M1653" s="47"/>
      <c r="N1653" s="50"/>
      <c r="O1653" s="50"/>
      <c r="P1653" s="50"/>
      <c r="Q1653" s="52"/>
      <c r="R1653" s="21"/>
    </row>
    <row r="1654" spans="2:18" x14ac:dyDescent="0.2">
      <c r="B1654" s="34">
        <v>10</v>
      </c>
      <c r="C1654" s="47">
        <v>0.98599999999999999</v>
      </c>
      <c r="D1654" s="47"/>
      <c r="E1654" s="47">
        <f t="shared" ref="E1654:E1672" si="441">(C1653+C1654)/2</f>
        <v>0.96449999999999991</v>
      </c>
      <c r="F1654" s="34">
        <f t="shared" si="440"/>
        <v>5</v>
      </c>
      <c r="G1654" s="47">
        <f t="shared" ref="G1654:G1672" si="442">E1654*F1654</f>
        <v>4.8224999999999998</v>
      </c>
      <c r="H1654" s="34"/>
      <c r="I1654" s="33"/>
      <c r="J1654" s="33"/>
      <c r="K1654" s="47"/>
      <c r="L1654" s="34"/>
      <c r="M1654" s="47"/>
      <c r="N1654" s="50"/>
      <c r="O1654" s="50"/>
      <c r="P1654" s="50"/>
      <c r="Q1654" s="52"/>
      <c r="R1654" s="21"/>
    </row>
    <row r="1655" spans="2:18" x14ac:dyDescent="0.2">
      <c r="B1655" s="34">
        <v>12</v>
      </c>
      <c r="C1655" s="47">
        <v>9.2999999999999999E-2</v>
      </c>
      <c r="D1655" s="47"/>
      <c r="E1655" s="47">
        <f t="shared" si="441"/>
        <v>0.53949999999999998</v>
      </c>
      <c r="F1655" s="34">
        <f t="shared" si="440"/>
        <v>2</v>
      </c>
      <c r="G1655" s="47">
        <f t="shared" si="442"/>
        <v>1.079</v>
      </c>
      <c r="H1655" s="34"/>
      <c r="I1655" s="33"/>
      <c r="J1655" s="33"/>
      <c r="K1655" s="47"/>
      <c r="L1655" s="34"/>
      <c r="M1655" s="47"/>
      <c r="N1655" s="50"/>
      <c r="O1655" s="50"/>
      <c r="P1655" s="50"/>
      <c r="Q1655" s="52"/>
      <c r="R1655" s="21"/>
    </row>
    <row r="1656" spans="2:18" x14ac:dyDescent="0.2">
      <c r="B1656" s="34">
        <v>14</v>
      </c>
      <c r="C1656" s="47">
        <v>-0.51400000000000001</v>
      </c>
      <c r="D1656" s="47"/>
      <c r="E1656" s="47">
        <f t="shared" si="441"/>
        <v>-0.21050000000000002</v>
      </c>
      <c r="F1656" s="34">
        <f t="shared" si="440"/>
        <v>2</v>
      </c>
      <c r="G1656" s="47">
        <f t="shared" si="442"/>
        <v>-0.42100000000000004</v>
      </c>
      <c r="H1656" s="34"/>
      <c r="I1656" s="33"/>
      <c r="J1656" s="33"/>
      <c r="K1656" s="47"/>
      <c r="L1656" s="34"/>
      <c r="M1656" s="47"/>
      <c r="N1656" s="50"/>
      <c r="O1656" s="50"/>
      <c r="P1656" s="50"/>
      <c r="Q1656" s="52"/>
      <c r="R1656" s="21"/>
    </row>
    <row r="1657" spans="2:18" x14ac:dyDescent="0.2">
      <c r="B1657" s="34">
        <v>17</v>
      </c>
      <c r="C1657" s="47">
        <v>-1.21</v>
      </c>
      <c r="D1657" s="47"/>
      <c r="E1657" s="47">
        <f t="shared" si="441"/>
        <v>-0.86199999999999999</v>
      </c>
      <c r="F1657" s="34">
        <f t="shared" si="440"/>
        <v>3</v>
      </c>
      <c r="G1657" s="47">
        <f t="shared" si="442"/>
        <v>-2.5859999999999999</v>
      </c>
      <c r="H1657" s="34"/>
      <c r="I1657" s="33">
        <v>0</v>
      </c>
      <c r="J1657" s="33">
        <v>0.93</v>
      </c>
      <c r="K1657" s="47"/>
      <c r="L1657" s="34"/>
      <c r="M1657" s="47"/>
      <c r="N1657" s="50"/>
      <c r="O1657" s="50"/>
      <c r="P1657" s="50"/>
      <c r="Q1657" s="52"/>
      <c r="R1657" s="21"/>
    </row>
    <row r="1658" spans="2:18" x14ac:dyDescent="0.2">
      <c r="B1658" s="34">
        <v>20</v>
      </c>
      <c r="C1658" s="47">
        <v>-1.4370000000000001</v>
      </c>
      <c r="D1658" s="47"/>
      <c r="E1658" s="47">
        <f t="shared" si="441"/>
        <v>-1.3235000000000001</v>
      </c>
      <c r="F1658" s="34">
        <f t="shared" si="440"/>
        <v>3</v>
      </c>
      <c r="G1658" s="47">
        <f t="shared" si="442"/>
        <v>-3.9705000000000004</v>
      </c>
      <c r="H1658" s="51"/>
      <c r="I1658" s="33">
        <v>5</v>
      </c>
      <c r="J1658" s="33">
        <v>0.94299999999999995</v>
      </c>
      <c r="K1658" s="47">
        <f t="shared" ref="K1658:K1675" si="443">AVERAGE(J1657,J1658)</f>
        <v>0.9365</v>
      </c>
      <c r="L1658" s="34">
        <f t="shared" ref="L1658:L1675" si="444">I1658-I1657</f>
        <v>5</v>
      </c>
      <c r="M1658" s="47">
        <f t="shared" ref="M1658:M1675" si="445">L1658*K1658</f>
        <v>4.6825000000000001</v>
      </c>
      <c r="N1658" s="50"/>
      <c r="O1658" s="50"/>
      <c r="P1658" s="50"/>
      <c r="Q1658" s="52"/>
      <c r="R1658" s="21"/>
    </row>
    <row r="1659" spans="2:18" x14ac:dyDescent="0.2">
      <c r="B1659" s="34">
        <v>23</v>
      </c>
      <c r="C1659" s="47">
        <v>-1.6970000000000001</v>
      </c>
      <c r="D1659" s="47"/>
      <c r="E1659" s="47">
        <f t="shared" si="441"/>
        <v>-1.5670000000000002</v>
      </c>
      <c r="F1659" s="34">
        <f t="shared" si="440"/>
        <v>3</v>
      </c>
      <c r="G1659" s="47">
        <f t="shared" si="442"/>
        <v>-4.7010000000000005</v>
      </c>
      <c r="H1659" s="51"/>
      <c r="I1659" s="33">
        <v>10</v>
      </c>
      <c r="J1659" s="33">
        <v>0.98599999999999999</v>
      </c>
      <c r="K1659" s="47">
        <f t="shared" si="443"/>
        <v>0.96449999999999991</v>
      </c>
      <c r="L1659" s="34">
        <f t="shared" si="444"/>
        <v>5</v>
      </c>
      <c r="M1659" s="47">
        <f t="shared" si="445"/>
        <v>4.8224999999999998</v>
      </c>
      <c r="N1659" s="50"/>
      <c r="O1659" s="50"/>
      <c r="P1659" s="50"/>
      <c r="Q1659" s="52"/>
      <c r="R1659" s="21"/>
    </row>
    <row r="1660" spans="2:18" x14ac:dyDescent="0.2">
      <c r="B1660" s="34">
        <v>26</v>
      </c>
      <c r="C1660" s="47">
        <v>-1.806</v>
      </c>
      <c r="D1660" s="47"/>
      <c r="E1660" s="47">
        <f t="shared" si="441"/>
        <v>-1.7515000000000001</v>
      </c>
      <c r="F1660" s="34">
        <f t="shared" si="440"/>
        <v>3</v>
      </c>
      <c r="G1660" s="47">
        <f t="shared" si="442"/>
        <v>-5.2545000000000002</v>
      </c>
      <c r="H1660" s="51"/>
      <c r="I1660" s="33">
        <v>12</v>
      </c>
      <c r="J1660" s="33">
        <v>9.2999999999999999E-2</v>
      </c>
      <c r="K1660" s="47">
        <f t="shared" si="443"/>
        <v>0.53949999999999998</v>
      </c>
      <c r="L1660" s="34">
        <f t="shared" si="444"/>
        <v>2</v>
      </c>
      <c r="M1660" s="47">
        <f t="shared" si="445"/>
        <v>1.079</v>
      </c>
      <c r="N1660" s="53"/>
      <c r="O1660" s="53"/>
      <c r="P1660" s="53"/>
      <c r="Q1660" s="52"/>
      <c r="R1660" s="21"/>
    </row>
    <row r="1661" spans="2:18" x14ac:dyDescent="0.2">
      <c r="B1661" s="34">
        <v>29</v>
      </c>
      <c r="C1661" s="47">
        <v>-1.897</v>
      </c>
      <c r="D1661" s="47"/>
      <c r="E1661" s="47">
        <f t="shared" si="441"/>
        <v>-1.8515000000000001</v>
      </c>
      <c r="F1661" s="34">
        <f t="shared" si="440"/>
        <v>3</v>
      </c>
      <c r="G1661" s="47">
        <f t="shared" si="442"/>
        <v>-5.5545000000000009</v>
      </c>
      <c r="H1661" s="34"/>
      <c r="I1661" s="33">
        <v>14</v>
      </c>
      <c r="J1661" s="33">
        <v>-0.51400000000000001</v>
      </c>
      <c r="K1661" s="47">
        <f t="shared" si="443"/>
        <v>-0.21050000000000002</v>
      </c>
      <c r="L1661" s="34">
        <f t="shared" si="444"/>
        <v>2</v>
      </c>
      <c r="M1661" s="47">
        <f t="shared" si="445"/>
        <v>-0.42100000000000004</v>
      </c>
      <c r="N1661" s="50"/>
      <c r="O1661" s="50"/>
      <c r="P1661" s="50"/>
      <c r="Q1661" s="52"/>
      <c r="R1661" s="21"/>
    </row>
    <row r="1662" spans="2:18" x14ac:dyDescent="0.2">
      <c r="B1662" s="34">
        <v>32</v>
      </c>
      <c r="C1662" s="47">
        <v>-1.84</v>
      </c>
      <c r="D1662" s="47"/>
      <c r="E1662" s="47">
        <f t="shared" si="441"/>
        <v>-1.8685</v>
      </c>
      <c r="F1662" s="34">
        <f t="shared" si="440"/>
        <v>3</v>
      </c>
      <c r="G1662" s="47">
        <f t="shared" si="442"/>
        <v>-5.6055000000000001</v>
      </c>
      <c r="H1662" s="34"/>
      <c r="I1662" s="33">
        <v>17</v>
      </c>
      <c r="J1662" s="33">
        <v>-1.21</v>
      </c>
      <c r="K1662" s="47">
        <f t="shared" si="443"/>
        <v>-0.86199999999999999</v>
      </c>
      <c r="L1662" s="34">
        <f t="shared" si="444"/>
        <v>3</v>
      </c>
      <c r="M1662" s="47">
        <f t="shared" si="445"/>
        <v>-2.5859999999999999</v>
      </c>
      <c r="N1662" s="53"/>
      <c r="O1662" s="53"/>
      <c r="P1662" s="53"/>
      <c r="Q1662" s="52"/>
      <c r="R1662" s="21"/>
    </row>
    <row r="1663" spans="2:18" x14ac:dyDescent="0.2">
      <c r="B1663" s="34">
        <v>35</v>
      </c>
      <c r="C1663" s="47">
        <v>-1.7549999999999999</v>
      </c>
      <c r="D1663" s="47"/>
      <c r="E1663" s="47">
        <f t="shared" si="441"/>
        <v>-1.7974999999999999</v>
      </c>
      <c r="F1663" s="34">
        <f t="shared" si="440"/>
        <v>3</v>
      </c>
      <c r="G1663" s="47">
        <f t="shared" si="442"/>
        <v>-5.3925000000000001</v>
      </c>
      <c r="H1663" s="34"/>
      <c r="I1663" s="34">
        <f>I1664-(J1663-J1664)*2</f>
        <v>18.559999999999999</v>
      </c>
      <c r="J1663" s="34">
        <v>-1.4</v>
      </c>
      <c r="K1663" s="47">
        <f t="shared" si="443"/>
        <v>-1.3049999999999999</v>
      </c>
      <c r="L1663" s="34">
        <f t="shared" si="444"/>
        <v>1.5599999999999987</v>
      </c>
      <c r="M1663" s="47">
        <f t="shared" si="445"/>
        <v>-2.0357999999999983</v>
      </c>
      <c r="N1663" s="53"/>
      <c r="O1663" s="53"/>
      <c r="P1663" s="53"/>
      <c r="Q1663" s="52"/>
      <c r="R1663" s="21"/>
    </row>
    <row r="1664" spans="2:18" x14ac:dyDescent="0.2">
      <c r="B1664" s="34">
        <v>38</v>
      </c>
      <c r="C1664" s="47">
        <v>-1.4139999999999999</v>
      </c>
      <c r="D1664" s="47"/>
      <c r="E1664" s="47">
        <f t="shared" si="441"/>
        <v>-1.5844999999999998</v>
      </c>
      <c r="F1664" s="34">
        <f t="shared" si="440"/>
        <v>3</v>
      </c>
      <c r="G1664" s="47">
        <f t="shared" si="442"/>
        <v>-4.7534999999999989</v>
      </c>
      <c r="H1664" s="34"/>
      <c r="I1664" s="33">
        <f>I1665-9</f>
        <v>20</v>
      </c>
      <c r="J1664" s="33">
        <f>J1665</f>
        <v>-2.12</v>
      </c>
      <c r="K1664" s="47">
        <f t="shared" si="443"/>
        <v>-1.76</v>
      </c>
      <c r="L1664" s="34">
        <f t="shared" si="444"/>
        <v>1.4400000000000013</v>
      </c>
      <c r="M1664" s="47">
        <f t="shared" si="445"/>
        <v>-2.5344000000000024</v>
      </c>
      <c r="N1664" s="50"/>
      <c r="O1664" s="50"/>
      <c r="P1664" s="50"/>
      <c r="Q1664" s="51"/>
      <c r="R1664" s="21"/>
    </row>
    <row r="1665" spans="2:18" x14ac:dyDescent="0.2">
      <c r="B1665" s="34">
        <v>41</v>
      </c>
      <c r="C1665" s="47">
        <v>-0.60499999999999998</v>
      </c>
      <c r="D1665" s="47"/>
      <c r="E1665" s="47">
        <f t="shared" si="441"/>
        <v>-1.0095000000000001</v>
      </c>
      <c r="F1665" s="34">
        <f t="shared" si="440"/>
        <v>3</v>
      </c>
      <c r="G1665" s="47">
        <f t="shared" si="442"/>
        <v>-3.0285000000000002</v>
      </c>
      <c r="H1665" s="54"/>
      <c r="I1665" s="33">
        <v>29</v>
      </c>
      <c r="J1665" s="33">
        <v>-2.12</v>
      </c>
      <c r="K1665" s="47">
        <f t="shared" si="443"/>
        <v>-2.12</v>
      </c>
      <c r="L1665" s="34">
        <f t="shared" si="444"/>
        <v>9</v>
      </c>
      <c r="M1665" s="47">
        <f t="shared" si="445"/>
        <v>-19.080000000000002</v>
      </c>
      <c r="N1665" s="50"/>
      <c r="O1665" s="50"/>
      <c r="P1665" s="50"/>
      <c r="Q1665" s="51"/>
      <c r="R1665" s="21"/>
    </row>
    <row r="1666" spans="2:18" x14ac:dyDescent="0.2">
      <c r="B1666" s="34">
        <v>43</v>
      </c>
      <c r="C1666" s="47">
        <v>-1.2E-2</v>
      </c>
      <c r="D1666" s="47"/>
      <c r="E1666" s="47">
        <f t="shared" si="441"/>
        <v>-0.3085</v>
      </c>
      <c r="F1666" s="34">
        <f t="shared" si="440"/>
        <v>2</v>
      </c>
      <c r="G1666" s="47">
        <f t="shared" si="442"/>
        <v>-0.61699999999999999</v>
      </c>
      <c r="H1666" s="54"/>
      <c r="I1666" s="34">
        <f>I1665+9</f>
        <v>38</v>
      </c>
      <c r="J1666" s="34">
        <f>J1665</f>
        <v>-2.12</v>
      </c>
      <c r="K1666" s="47">
        <f t="shared" si="443"/>
        <v>-2.12</v>
      </c>
      <c r="L1666" s="34">
        <f t="shared" si="444"/>
        <v>9</v>
      </c>
      <c r="M1666" s="47">
        <f t="shared" si="445"/>
        <v>-19.080000000000002</v>
      </c>
      <c r="N1666" s="50"/>
      <c r="O1666" s="50"/>
      <c r="P1666" s="50"/>
      <c r="Q1666" s="51"/>
      <c r="R1666" s="21"/>
    </row>
    <row r="1667" spans="2:18" x14ac:dyDescent="0.2">
      <c r="B1667" s="48">
        <v>45</v>
      </c>
      <c r="C1667" s="55">
        <v>1.486</v>
      </c>
      <c r="D1667" s="55"/>
      <c r="E1667" s="47">
        <f t="shared" si="441"/>
        <v>0.73699999999999999</v>
      </c>
      <c r="F1667" s="34">
        <f t="shared" si="440"/>
        <v>2</v>
      </c>
      <c r="G1667" s="47">
        <f t="shared" si="442"/>
        <v>1.474</v>
      </c>
      <c r="H1667" s="54"/>
      <c r="I1667" s="34">
        <f>I1666+(J1667-J1666)*2</f>
        <v>40.64</v>
      </c>
      <c r="J1667" s="34">
        <v>-0.8</v>
      </c>
      <c r="K1667" s="47">
        <f t="shared" si="443"/>
        <v>-1.46</v>
      </c>
      <c r="L1667" s="34">
        <f t="shared" si="444"/>
        <v>2.6400000000000006</v>
      </c>
      <c r="M1667" s="47">
        <f t="shared" si="445"/>
        <v>-3.8544000000000009</v>
      </c>
      <c r="N1667" s="50"/>
      <c r="O1667" s="50"/>
      <c r="P1667" s="50"/>
      <c r="Q1667" s="51"/>
      <c r="R1667" s="21"/>
    </row>
    <row r="1668" spans="2:18" x14ac:dyDescent="0.2">
      <c r="B1668" s="48">
        <v>47</v>
      </c>
      <c r="C1668" s="55">
        <v>3.19</v>
      </c>
      <c r="D1668" s="55"/>
      <c r="E1668" s="47">
        <f t="shared" si="441"/>
        <v>2.3380000000000001</v>
      </c>
      <c r="F1668" s="34">
        <f t="shared" si="440"/>
        <v>2</v>
      </c>
      <c r="G1668" s="47">
        <f t="shared" si="442"/>
        <v>4.6760000000000002</v>
      </c>
      <c r="H1668" s="54"/>
      <c r="I1668" s="34">
        <v>41</v>
      </c>
      <c r="J1668" s="56">
        <v>-0.60499999999999998</v>
      </c>
      <c r="K1668" s="47">
        <f t="shared" si="443"/>
        <v>-0.70250000000000001</v>
      </c>
      <c r="L1668" s="34">
        <f t="shared" si="444"/>
        <v>0.35999999999999943</v>
      </c>
      <c r="M1668" s="47">
        <f t="shared" si="445"/>
        <v>-0.25289999999999963</v>
      </c>
      <c r="N1668" s="51"/>
      <c r="O1668" s="53"/>
      <c r="P1668" s="53"/>
      <c r="Q1668" s="51"/>
    </row>
    <row r="1669" spans="2:18" x14ac:dyDescent="0.2">
      <c r="B1669" s="48">
        <v>48</v>
      </c>
      <c r="C1669" s="55">
        <v>4.2530000000000001</v>
      </c>
      <c r="D1669" s="55"/>
      <c r="E1669" s="47">
        <f t="shared" si="441"/>
        <v>3.7214999999999998</v>
      </c>
      <c r="F1669" s="34">
        <f t="shared" si="440"/>
        <v>1</v>
      </c>
      <c r="G1669" s="47">
        <f t="shared" si="442"/>
        <v>3.7214999999999998</v>
      </c>
      <c r="H1669" s="54"/>
      <c r="I1669" s="48">
        <v>43</v>
      </c>
      <c r="J1669" s="48">
        <v>-1.2E-2</v>
      </c>
      <c r="K1669" s="47">
        <f t="shared" si="443"/>
        <v>-0.3085</v>
      </c>
      <c r="L1669" s="34">
        <f t="shared" si="444"/>
        <v>2</v>
      </c>
      <c r="M1669" s="47">
        <f t="shared" si="445"/>
        <v>-0.61699999999999999</v>
      </c>
      <c r="N1669" s="51"/>
      <c r="O1669" s="57"/>
      <c r="P1669" s="57"/>
      <c r="Q1669" s="51"/>
    </row>
    <row r="1670" spans="2:18" x14ac:dyDescent="0.2">
      <c r="B1670" s="48">
        <v>54</v>
      </c>
      <c r="C1670" s="55">
        <v>4.3040000000000003</v>
      </c>
      <c r="D1670" s="55"/>
      <c r="E1670" s="47">
        <f t="shared" si="441"/>
        <v>4.2785000000000002</v>
      </c>
      <c r="F1670" s="34">
        <f t="shared" si="440"/>
        <v>6</v>
      </c>
      <c r="G1670" s="47">
        <f t="shared" si="442"/>
        <v>25.670999999999999</v>
      </c>
      <c r="H1670" s="51"/>
      <c r="I1670" s="48">
        <v>45</v>
      </c>
      <c r="J1670" s="48">
        <v>1.486</v>
      </c>
      <c r="K1670" s="47">
        <f t="shared" si="443"/>
        <v>0.73699999999999999</v>
      </c>
      <c r="L1670" s="34">
        <f t="shared" si="444"/>
        <v>2</v>
      </c>
      <c r="M1670" s="47">
        <f t="shared" si="445"/>
        <v>1.474</v>
      </c>
      <c r="N1670" s="51"/>
      <c r="O1670" s="57"/>
      <c r="P1670" s="57"/>
      <c r="Q1670" s="51"/>
    </row>
    <row r="1671" spans="2:18" x14ac:dyDescent="0.2">
      <c r="B1671" s="48">
        <v>58</v>
      </c>
      <c r="C1671" s="55">
        <v>4.1929999999999996</v>
      </c>
      <c r="D1671" s="55"/>
      <c r="E1671" s="47">
        <f t="shared" si="441"/>
        <v>4.2484999999999999</v>
      </c>
      <c r="F1671" s="34">
        <f t="shared" si="440"/>
        <v>4</v>
      </c>
      <c r="G1671" s="47">
        <f t="shared" si="442"/>
        <v>16.994</v>
      </c>
      <c r="H1671" s="51"/>
      <c r="I1671" s="48">
        <v>47</v>
      </c>
      <c r="J1671" s="48">
        <v>3.19</v>
      </c>
      <c r="K1671" s="47">
        <f t="shared" si="443"/>
        <v>2.3380000000000001</v>
      </c>
      <c r="L1671" s="34">
        <f t="shared" si="444"/>
        <v>2</v>
      </c>
      <c r="M1671" s="47">
        <f t="shared" si="445"/>
        <v>4.6760000000000002</v>
      </c>
      <c r="N1671" s="57"/>
      <c r="O1671" s="57"/>
      <c r="P1671" s="57"/>
      <c r="Q1671" s="51"/>
    </row>
    <row r="1672" spans="2:18" x14ac:dyDescent="0.2">
      <c r="B1672" s="48">
        <v>60</v>
      </c>
      <c r="C1672" s="55">
        <v>2.9940000000000002</v>
      </c>
      <c r="D1672" s="55"/>
      <c r="E1672" s="47">
        <f t="shared" si="441"/>
        <v>3.5934999999999997</v>
      </c>
      <c r="F1672" s="34">
        <f t="shared" si="440"/>
        <v>2</v>
      </c>
      <c r="G1672" s="47">
        <f t="shared" si="442"/>
        <v>7.1869999999999994</v>
      </c>
      <c r="H1672" s="51"/>
      <c r="I1672" s="48">
        <v>48</v>
      </c>
      <c r="J1672" s="48">
        <v>4.2530000000000001</v>
      </c>
      <c r="K1672" s="47">
        <f t="shared" si="443"/>
        <v>3.7214999999999998</v>
      </c>
      <c r="L1672" s="34">
        <f t="shared" si="444"/>
        <v>1</v>
      </c>
      <c r="M1672" s="47">
        <f t="shared" si="445"/>
        <v>3.7214999999999998</v>
      </c>
      <c r="N1672" s="57"/>
      <c r="O1672" s="57"/>
      <c r="P1672" s="57"/>
      <c r="Q1672" s="51"/>
    </row>
    <row r="1673" spans="2:18" x14ac:dyDescent="0.2">
      <c r="B1673" s="48">
        <v>63</v>
      </c>
      <c r="C1673" s="55">
        <v>1.4930000000000001</v>
      </c>
      <c r="D1673" s="55"/>
      <c r="E1673" s="47">
        <f t="shared" ref="E1673" si="446">(C1672+C1673)/2</f>
        <v>2.2435</v>
      </c>
      <c r="F1673" s="34">
        <f t="shared" si="440"/>
        <v>3</v>
      </c>
      <c r="G1673" s="47">
        <f t="shared" ref="G1673" si="447">E1673*F1673</f>
        <v>6.7305000000000001</v>
      </c>
      <c r="H1673" s="51"/>
      <c r="I1673" s="48">
        <v>54</v>
      </c>
      <c r="J1673" s="48">
        <v>4.3040000000000003</v>
      </c>
      <c r="K1673" s="47">
        <f t="shared" si="443"/>
        <v>4.2785000000000002</v>
      </c>
      <c r="L1673" s="34">
        <f t="shared" si="444"/>
        <v>6</v>
      </c>
      <c r="M1673" s="47">
        <f t="shared" si="445"/>
        <v>25.670999999999999</v>
      </c>
      <c r="N1673" s="57"/>
      <c r="O1673" s="57"/>
      <c r="P1673" s="57"/>
      <c r="Q1673" s="51"/>
    </row>
    <row r="1674" spans="2:18" x14ac:dyDescent="0.2">
      <c r="B1674" s="48"/>
      <c r="C1674" s="55"/>
      <c r="D1674" s="55"/>
      <c r="E1674" s="47"/>
      <c r="F1674" s="34"/>
      <c r="G1674" s="47"/>
      <c r="H1674" s="47"/>
      <c r="I1674" s="48">
        <v>58</v>
      </c>
      <c r="J1674" s="48">
        <v>4.1929999999999996</v>
      </c>
      <c r="K1674" s="47">
        <f t="shared" si="443"/>
        <v>4.2484999999999999</v>
      </c>
      <c r="L1674" s="34">
        <f t="shared" si="444"/>
        <v>4</v>
      </c>
      <c r="M1674" s="47">
        <f t="shared" si="445"/>
        <v>16.994</v>
      </c>
      <c r="N1674" s="57"/>
      <c r="O1674" s="57"/>
      <c r="P1674" s="57"/>
      <c r="Q1674" s="51"/>
    </row>
    <row r="1675" spans="2:18" x14ac:dyDescent="0.2">
      <c r="B1675" s="48"/>
      <c r="C1675" s="55"/>
      <c r="D1675" s="55"/>
      <c r="E1675" s="47"/>
      <c r="F1675" s="34"/>
      <c r="G1675" s="47"/>
      <c r="H1675" s="47"/>
      <c r="I1675" s="48">
        <v>60</v>
      </c>
      <c r="J1675" s="48">
        <v>2.9940000000000002</v>
      </c>
      <c r="K1675" s="47">
        <f t="shared" si="443"/>
        <v>3.5934999999999997</v>
      </c>
      <c r="L1675" s="34">
        <f t="shared" si="444"/>
        <v>2</v>
      </c>
      <c r="M1675" s="47">
        <f t="shared" si="445"/>
        <v>7.1869999999999994</v>
      </c>
      <c r="N1675" s="53"/>
      <c r="O1675" s="57"/>
      <c r="P1675" s="57"/>
      <c r="Q1675" s="51"/>
    </row>
    <row r="1676" spans="2:18" x14ac:dyDescent="0.2">
      <c r="B1676" s="48"/>
      <c r="C1676" s="55"/>
      <c r="D1676" s="55"/>
      <c r="E1676" s="47"/>
      <c r="F1676" s="34"/>
      <c r="G1676" s="47"/>
      <c r="H1676" s="47"/>
      <c r="I1676" s="48">
        <v>63</v>
      </c>
      <c r="J1676" s="48">
        <v>1.4930000000000001</v>
      </c>
      <c r="K1676" s="47">
        <f t="shared" ref="K1676" si="448">AVERAGE(J1675,J1676)</f>
        <v>2.2435</v>
      </c>
      <c r="L1676" s="34">
        <f t="shared" ref="L1676" si="449">I1676-I1675</f>
        <v>3</v>
      </c>
      <c r="M1676" s="47">
        <f t="shared" ref="M1676" si="450">L1676*K1676</f>
        <v>6.7305000000000001</v>
      </c>
      <c r="N1676" s="50"/>
      <c r="O1676" s="50"/>
      <c r="P1676" s="50"/>
      <c r="Q1676" s="51"/>
      <c r="R1676" s="21"/>
    </row>
    <row r="1677" spans="2:18" x14ac:dyDescent="0.2">
      <c r="B1677" s="48"/>
      <c r="C1677" s="55"/>
      <c r="D1677" s="55"/>
      <c r="E1677" s="47"/>
      <c r="F1677" s="34"/>
      <c r="G1677" s="47"/>
      <c r="H1677" s="47"/>
      <c r="I1677" s="47"/>
      <c r="J1677" s="48"/>
      <c r="K1677" s="47"/>
      <c r="L1677" s="34"/>
      <c r="M1677" s="47"/>
      <c r="N1677" s="50"/>
      <c r="O1677" s="50"/>
      <c r="P1677" s="50"/>
      <c r="Q1677" s="51"/>
      <c r="R1677" s="21"/>
    </row>
    <row r="1678" spans="2:18" ht="15" x14ac:dyDescent="0.2">
      <c r="B1678" s="48"/>
      <c r="C1678" s="55"/>
      <c r="D1678" s="55"/>
      <c r="E1678" s="47"/>
      <c r="F1678" s="34">
        <f>SUM(F1653:F1677)</f>
        <v>63</v>
      </c>
      <c r="G1678" s="47">
        <f>SUM(G1653:G1677)</f>
        <v>35.153499999999994</v>
      </c>
      <c r="H1678" s="47"/>
      <c r="I1678" s="47"/>
      <c r="J1678" s="58"/>
      <c r="K1678" s="47"/>
      <c r="L1678" s="34">
        <f>SUM(L1656:L1677)</f>
        <v>63</v>
      </c>
      <c r="M1678" s="47">
        <f>SUM(M1656:M1677)</f>
        <v>26.576499999999996</v>
      </c>
      <c r="N1678" s="50"/>
      <c r="O1678" s="50"/>
      <c r="P1678" s="50"/>
      <c r="Q1678" s="51"/>
      <c r="R1678" s="21"/>
    </row>
    <row r="1679" spans="2:18" x14ac:dyDescent="0.2">
      <c r="B1679" s="48"/>
      <c r="C1679" s="55"/>
      <c r="D1679" s="55"/>
      <c r="E1679" s="47"/>
      <c r="F1679" s="34"/>
      <c r="G1679" s="47"/>
      <c r="H1679" s="34" t="s">
        <v>10</v>
      </c>
      <c r="I1679" s="34"/>
      <c r="J1679" s="34">
        <f>G1678</f>
        <v>35.153499999999994</v>
      </c>
      <c r="K1679" s="47" t="s">
        <v>11</v>
      </c>
      <c r="L1679" s="34">
        <f>M1678</f>
        <v>26.576499999999996</v>
      </c>
      <c r="M1679" s="47">
        <f>J1679-L1679</f>
        <v>8.5769999999999982</v>
      </c>
      <c r="N1679" s="50"/>
      <c r="O1679" s="50"/>
      <c r="P1679" s="50"/>
      <c r="Q1679" s="51"/>
      <c r="R1679" s="21"/>
    </row>
    <row r="1680" spans="2:18" ht="15" x14ac:dyDescent="0.2">
      <c r="B1680" s="58"/>
      <c r="C1680" s="61"/>
      <c r="D1680" s="61"/>
      <c r="E1680" s="58"/>
      <c r="F1680" s="54" t="s">
        <v>7</v>
      </c>
      <c r="G1680" s="54"/>
      <c r="H1680" s="160">
        <v>9</v>
      </c>
      <c r="I1680" s="160"/>
      <c r="J1680" s="58"/>
      <c r="K1680" s="58"/>
      <c r="L1680" s="58"/>
      <c r="M1680" s="58"/>
      <c r="N1680" s="57"/>
      <c r="O1680" s="57"/>
      <c r="P1680" s="57"/>
      <c r="Q1680" s="51"/>
    </row>
    <row r="1681" spans="2:18" x14ac:dyDescent="0.2">
      <c r="B1681" s="161" t="s">
        <v>8</v>
      </c>
      <c r="C1681" s="161"/>
      <c r="D1681" s="161"/>
      <c r="E1681" s="161"/>
      <c r="F1681" s="161"/>
      <c r="G1681" s="161"/>
      <c r="H1681" s="51"/>
      <c r="I1681" s="161" t="s">
        <v>9</v>
      </c>
      <c r="J1681" s="161"/>
      <c r="K1681" s="161"/>
      <c r="L1681" s="161"/>
      <c r="M1681" s="161"/>
      <c r="N1681" s="62"/>
      <c r="O1681" s="62"/>
      <c r="P1681" s="50">
        <f>I1696-I1694</f>
        <v>18</v>
      </c>
      <c r="Q1681" s="51"/>
    </row>
    <row r="1682" spans="2:18" x14ac:dyDescent="0.2">
      <c r="B1682" s="34">
        <v>0</v>
      </c>
      <c r="C1682" s="47">
        <v>1.0029999999999999</v>
      </c>
      <c r="D1682" s="47"/>
      <c r="E1682" s="34"/>
      <c r="F1682" s="34"/>
      <c r="G1682" s="34"/>
      <c r="H1682" s="34"/>
      <c r="I1682" s="48"/>
      <c r="J1682" s="49"/>
      <c r="K1682" s="47"/>
      <c r="L1682" s="34"/>
      <c r="M1682" s="47"/>
      <c r="N1682" s="50"/>
      <c r="O1682" s="50"/>
      <c r="P1682" s="50"/>
      <c r="Q1682" s="51"/>
      <c r="R1682" s="21"/>
    </row>
    <row r="1683" spans="2:18" x14ac:dyDescent="0.2">
      <c r="B1683" s="34">
        <v>5</v>
      </c>
      <c r="C1683" s="47">
        <v>1.012</v>
      </c>
      <c r="D1683" s="47"/>
      <c r="E1683" s="47">
        <f>(C1682+C1683)/2</f>
        <v>1.0074999999999998</v>
      </c>
      <c r="F1683" s="34">
        <f t="shared" ref="F1683:F1703" si="451">B1683-B1682</f>
        <v>5</v>
      </c>
      <c r="G1683" s="47">
        <f>E1683*F1683</f>
        <v>5.0374999999999996</v>
      </c>
      <c r="H1683" s="34"/>
      <c r="I1683" s="33"/>
      <c r="J1683" s="33"/>
      <c r="K1683" s="47"/>
      <c r="L1683" s="34"/>
      <c r="M1683" s="47"/>
      <c r="N1683" s="50"/>
      <c r="O1683" s="50"/>
      <c r="P1683" s="50"/>
      <c r="Q1683" s="52"/>
      <c r="R1683" s="21"/>
    </row>
    <row r="1684" spans="2:18" x14ac:dyDescent="0.2">
      <c r="B1684" s="34">
        <v>10</v>
      </c>
      <c r="C1684" s="47">
        <v>1.018</v>
      </c>
      <c r="D1684" s="47"/>
      <c r="E1684" s="47">
        <f t="shared" ref="E1684:E1703" si="452">(C1683+C1684)/2</f>
        <v>1.0150000000000001</v>
      </c>
      <c r="F1684" s="34">
        <f t="shared" si="451"/>
        <v>5</v>
      </c>
      <c r="G1684" s="47">
        <f t="shared" ref="G1684:G1703" si="453">E1684*F1684</f>
        <v>5.0750000000000011</v>
      </c>
      <c r="H1684" s="34"/>
      <c r="I1684" s="33"/>
      <c r="J1684" s="33"/>
      <c r="K1684" s="47"/>
      <c r="L1684" s="34"/>
      <c r="M1684" s="47"/>
      <c r="N1684" s="50"/>
      <c r="O1684" s="50"/>
      <c r="P1684" s="50"/>
      <c r="Q1684" s="52"/>
      <c r="R1684" s="21"/>
    </row>
    <row r="1685" spans="2:18" x14ac:dyDescent="0.2">
      <c r="B1685" s="34">
        <v>12</v>
      </c>
      <c r="C1685" s="47">
        <v>7.9000000000000001E-2</v>
      </c>
      <c r="D1685" s="47"/>
      <c r="E1685" s="47">
        <f t="shared" si="452"/>
        <v>0.54849999999999999</v>
      </c>
      <c r="F1685" s="34">
        <f t="shared" si="451"/>
        <v>2</v>
      </c>
      <c r="G1685" s="47">
        <f t="shared" si="453"/>
        <v>1.097</v>
      </c>
      <c r="H1685" s="34"/>
      <c r="I1685" s="33"/>
      <c r="J1685" s="33"/>
      <c r="K1685" s="47"/>
      <c r="L1685" s="34"/>
      <c r="M1685" s="47"/>
      <c r="N1685" s="50"/>
      <c r="O1685" s="50"/>
      <c r="P1685" s="50"/>
      <c r="Q1685" s="52"/>
      <c r="R1685" s="21"/>
    </row>
    <row r="1686" spans="2:18" x14ac:dyDescent="0.2">
      <c r="B1686" s="34">
        <v>14</v>
      </c>
      <c r="C1686" s="47">
        <v>-0.71799999999999997</v>
      </c>
      <c r="D1686" s="47"/>
      <c r="E1686" s="47">
        <f t="shared" si="452"/>
        <v>-0.31950000000000001</v>
      </c>
      <c r="F1686" s="34">
        <f t="shared" si="451"/>
        <v>2</v>
      </c>
      <c r="G1686" s="47">
        <f t="shared" si="453"/>
        <v>-0.63900000000000001</v>
      </c>
      <c r="H1686" s="34"/>
      <c r="I1686" s="33"/>
      <c r="J1686" s="33"/>
      <c r="K1686" s="47"/>
      <c r="L1686" s="34"/>
      <c r="M1686" s="47"/>
      <c r="N1686" s="50"/>
      <c r="O1686" s="50"/>
      <c r="P1686" s="50"/>
      <c r="Q1686" s="52"/>
      <c r="R1686" s="21"/>
    </row>
    <row r="1687" spans="2:18" x14ac:dyDescent="0.2">
      <c r="B1687" s="34">
        <v>17</v>
      </c>
      <c r="C1687" s="47">
        <v>-1.218</v>
      </c>
      <c r="D1687" s="47"/>
      <c r="E1687" s="47">
        <f t="shared" si="452"/>
        <v>-0.96799999999999997</v>
      </c>
      <c r="F1687" s="34">
        <f t="shared" si="451"/>
        <v>3</v>
      </c>
      <c r="G1687" s="47">
        <f t="shared" si="453"/>
        <v>-2.9039999999999999</v>
      </c>
      <c r="H1687" s="34"/>
      <c r="I1687" s="33"/>
      <c r="J1687" s="33"/>
      <c r="K1687" s="47"/>
      <c r="L1687" s="34"/>
      <c r="M1687" s="47"/>
      <c r="N1687" s="50"/>
      <c r="O1687" s="50"/>
      <c r="P1687" s="50"/>
      <c r="Q1687" s="52"/>
      <c r="R1687" s="21"/>
    </row>
    <row r="1688" spans="2:18" x14ac:dyDescent="0.2">
      <c r="B1688" s="34">
        <v>20</v>
      </c>
      <c r="C1688" s="47">
        <v>-1.425</v>
      </c>
      <c r="D1688" s="47"/>
      <c r="E1688" s="47">
        <f t="shared" si="452"/>
        <v>-1.3214999999999999</v>
      </c>
      <c r="F1688" s="34">
        <f t="shared" si="451"/>
        <v>3</v>
      </c>
      <c r="G1688" s="47">
        <f t="shared" si="453"/>
        <v>-3.9644999999999997</v>
      </c>
      <c r="H1688" s="51"/>
      <c r="I1688" s="33">
        <v>0</v>
      </c>
      <c r="J1688" s="33">
        <v>1.0029999999999999</v>
      </c>
      <c r="K1688" s="47"/>
      <c r="L1688" s="34"/>
      <c r="M1688" s="47"/>
      <c r="N1688" s="50"/>
      <c r="O1688" s="50"/>
      <c r="P1688" s="50"/>
      <c r="Q1688" s="52"/>
      <c r="R1688" s="21"/>
    </row>
    <row r="1689" spans="2:18" x14ac:dyDescent="0.2">
      <c r="B1689" s="34">
        <v>23</v>
      </c>
      <c r="C1689" s="47">
        <v>-1.6479999999999999</v>
      </c>
      <c r="D1689" s="47"/>
      <c r="E1689" s="47">
        <f t="shared" si="452"/>
        <v>-1.5365</v>
      </c>
      <c r="F1689" s="34">
        <f t="shared" si="451"/>
        <v>3</v>
      </c>
      <c r="G1689" s="47">
        <f t="shared" si="453"/>
        <v>-4.6094999999999997</v>
      </c>
      <c r="H1689" s="51"/>
      <c r="I1689" s="33">
        <v>5</v>
      </c>
      <c r="J1689" s="33">
        <v>1.012</v>
      </c>
      <c r="K1689" s="47">
        <f t="shared" ref="K1689:K1705" si="454">AVERAGE(J1688,J1689)</f>
        <v>1.0074999999999998</v>
      </c>
      <c r="L1689" s="34">
        <f t="shared" ref="L1689:L1705" si="455">I1689-I1688</f>
        <v>5</v>
      </c>
      <c r="M1689" s="47">
        <f t="shared" ref="M1689:M1705" si="456">L1689*K1689</f>
        <v>5.0374999999999996</v>
      </c>
      <c r="N1689" s="50"/>
      <c r="O1689" s="50"/>
      <c r="P1689" s="50"/>
      <c r="Q1689" s="52"/>
      <c r="R1689" s="21"/>
    </row>
    <row r="1690" spans="2:18" x14ac:dyDescent="0.2">
      <c r="B1690" s="34">
        <v>26</v>
      </c>
      <c r="C1690" s="47">
        <v>-1.7070000000000001</v>
      </c>
      <c r="D1690" s="47"/>
      <c r="E1690" s="47">
        <f t="shared" si="452"/>
        <v>-1.6775</v>
      </c>
      <c r="F1690" s="34">
        <f t="shared" si="451"/>
        <v>3</v>
      </c>
      <c r="G1690" s="47">
        <f t="shared" si="453"/>
        <v>-5.0324999999999998</v>
      </c>
      <c r="H1690" s="51"/>
      <c r="I1690" s="33">
        <v>10</v>
      </c>
      <c r="J1690" s="33">
        <v>1.018</v>
      </c>
      <c r="K1690" s="47">
        <f t="shared" si="454"/>
        <v>1.0150000000000001</v>
      </c>
      <c r="L1690" s="34">
        <f t="shared" si="455"/>
        <v>5</v>
      </c>
      <c r="M1690" s="47">
        <f t="shared" si="456"/>
        <v>5.0750000000000011</v>
      </c>
      <c r="N1690" s="53"/>
      <c r="O1690" s="53"/>
      <c r="P1690" s="53"/>
      <c r="Q1690" s="52"/>
      <c r="R1690" s="21"/>
    </row>
    <row r="1691" spans="2:18" x14ac:dyDescent="0.2">
      <c r="B1691" s="34">
        <v>28</v>
      </c>
      <c r="C1691" s="47">
        <v>-1.768</v>
      </c>
      <c r="D1691" s="47"/>
      <c r="E1691" s="47">
        <f t="shared" si="452"/>
        <v>-1.7375</v>
      </c>
      <c r="F1691" s="34">
        <f t="shared" si="451"/>
        <v>2</v>
      </c>
      <c r="G1691" s="47">
        <f t="shared" si="453"/>
        <v>-3.4750000000000001</v>
      </c>
      <c r="H1691" s="34"/>
      <c r="I1691" s="33">
        <v>12</v>
      </c>
      <c r="J1691" s="33">
        <v>7.9000000000000001E-2</v>
      </c>
      <c r="K1691" s="47">
        <f t="shared" si="454"/>
        <v>0.54849999999999999</v>
      </c>
      <c r="L1691" s="34">
        <f t="shared" si="455"/>
        <v>2</v>
      </c>
      <c r="M1691" s="47">
        <f t="shared" si="456"/>
        <v>1.097</v>
      </c>
      <c r="N1691" s="50"/>
      <c r="O1691" s="50"/>
      <c r="P1691" s="50"/>
      <c r="Q1691" s="52"/>
      <c r="R1691" s="21"/>
    </row>
    <row r="1692" spans="2:18" x14ac:dyDescent="0.2">
      <c r="B1692" s="34">
        <v>31</v>
      </c>
      <c r="C1692" s="47">
        <v>-1.7150000000000001</v>
      </c>
      <c r="D1692" s="47"/>
      <c r="E1692" s="47">
        <f t="shared" si="452"/>
        <v>-1.7415</v>
      </c>
      <c r="F1692" s="34">
        <f t="shared" si="451"/>
        <v>3</v>
      </c>
      <c r="G1692" s="47">
        <f t="shared" si="453"/>
        <v>-5.2244999999999999</v>
      </c>
      <c r="H1692" s="34"/>
      <c r="I1692" s="33">
        <v>14</v>
      </c>
      <c r="J1692" s="33">
        <v>-0.71799999999999997</v>
      </c>
      <c r="K1692" s="47">
        <f t="shared" si="454"/>
        <v>-0.31950000000000001</v>
      </c>
      <c r="L1692" s="34">
        <f t="shared" si="455"/>
        <v>2</v>
      </c>
      <c r="M1692" s="47">
        <f t="shared" si="456"/>
        <v>-0.63900000000000001</v>
      </c>
      <c r="N1692" s="53"/>
      <c r="O1692" s="53"/>
      <c r="P1692" s="53"/>
      <c r="Q1692" s="52"/>
      <c r="R1692" s="21"/>
    </row>
    <row r="1693" spans="2:18" x14ac:dyDescent="0.2">
      <c r="B1693" s="34">
        <v>34</v>
      </c>
      <c r="C1693" s="47">
        <v>-1.6180000000000001</v>
      </c>
      <c r="D1693" s="47"/>
      <c r="E1693" s="47">
        <f t="shared" si="452"/>
        <v>-1.6665000000000001</v>
      </c>
      <c r="F1693" s="34">
        <f t="shared" si="451"/>
        <v>3</v>
      </c>
      <c r="G1693" s="47">
        <f t="shared" si="453"/>
        <v>-4.9995000000000003</v>
      </c>
      <c r="H1693" s="34"/>
      <c r="I1693" s="34">
        <f>I1694-(J1693-J1694)*2</f>
        <v>14.3</v>
      </c>
      <c r="J1693" s="34">
        <v>-1</v>
      </c>
      <c r="K1693" s="47">
        <f t="shared" si="454"/>
        <v>-0.85899999999999999</v>
      </c>
      <c r="L1693" s="34">
        <f t="shared" si="455"/>
        <v>0.30000000000000071</v>
      </c>
      <c r="M1693" s="47">
        <f t="shared" si="456"/>
        <v>-0.2577000000000006</v>
      </c>
      <c r="N1693" s="53"/>
      <c r="O1693" s="53"/>
      <c r="P1693" s="53"/>
      <c r="Q1693" s="52"/>
      <c r="R1693" s="21"/>
    </row>
    <row r="1694" spans="2:18" x14ac:dyDescent="0.2">
      <c r="B1694" s="34">
        <v>36</v>
      </c>
      <c r="C1694" s="47">
        <v>-0.41699999999999998</v>
      </c>
      <c r="D1694" s="47"/>
      <c r="E1694" s="47">
        <f t="shared" si="452"/>
        <v>-1.0175000000000001</v>
      </c>
      <c r="F1694" s="34">
        <f t="shared" si="451"/>
        <v>2</v>
      </c>
      <c r="G1694" s="47">
        <f t="shared" si="453"/>
        <v>-2.0350000000000001</v>
      </c>
      <c r="H1694" s="34"/>
      <c r="I1694" s="33">
        <f>I1695-9</f>
        <v>16.5</v>
      </c>
      <c r="J1694" s="33">
        <f>J1695</f>
        <v>-2.1</v>
      </c>
      <c r="K1694" s="47">
        <f t="shared" si="454"/>
        <v>-1.55</v>
      </c>
      <c r="L1694" s="34">
        <f t="shared" si="455"/>
        <v>2.1999999999999993</v>
      </c>
      <c r="M1694" s="47">
        <f t="shared" si="456"/>
        <v>-3.4099999999999988</v>
      </c>
      <c r="N1694" s="50"/>
      <c r="O1694" s="50"/>
      <c r="P1694" s="50"/>
      <c r="Q1694" s="51"/>
      <c r="R1694" s="21"/>
    </row>
    <row r="1695" spans="2:18" x14ac:dyDescent="0.2">
      <c r="B1695" s="34">
        <v>39</v>
      </c>
      <c r="C1695" s="47">
        <v>0.77500000000000002</v>
      </c>
      <c r="D1695" s="47"/>
      <c r="E1695" s="47">
        <f t="shared" si="452"/>
        <v>0.17900000000000002</v>
      </c>
      <c r="F1695" s="34">
        <f t="shared" si="451"/>
        <v>3</v>
      </c>
      <c r="G1695" s="47">
        <f t="shared" si="453"/>
        <v>0.53700000000000003</v>
      </c>
      <c r="H1695" s="54"/>
      <c r="I1695" s="33">
        <v>25.5</v>
      </c>
      <c r="J1695" s="33">
        <v>-2.1</v>
      </c>
      <c r="K1695" s="47">
        <f t="shared" si="454"/>
        <v>-2.1</v>
      </c>
      <c r="L1695" s="34">
        <f t="shared" si="455"/>
        <v>9</v>
      </c>
      <c r="M1695" s="47">
        <f t="shared" si="456"/>
        <v>-18.900000000000002</v>
      </c>
      <c r="N1695" s="50"/>
      <c r="O1695" s="50"/>
      <c r="P1695" s="50"/>
      <c r="Q1695" s="51"/>
      <c r="R1695" s="21"/>
    </row>
    <row r="1696" spans="2:18" x14ac:dyDescent="0.2">
      <c r="B1696" s="34">
        <v>42</v>
      </c>
      <c r="C1696" s="47">
        <v>1.881</v>
      </c>
      <c r="D1696" s="47"/>
      <c r="E1696" s="47">
        <f t="shared" si="452"/>
        <v>1.3280000000000001</v>
      </c>
      <c r="F1696" s="34">
        <f t="shared" si="451"/>
        <v>3</v>
      </c>
      <c r="G1696" s="47">
        <f t="shared" si="453"/>
        <v>3.984</v>
      </c>
      <c r="H1696" s="54"/>
      <c r="I1696" s="34">
        <f>I1695+9</f>
        <v>34.5</v>
      </c>
      <c r="J1696" s="34">
        <f>J1695</f>
        <v>-2.1</v>
      </c>
      <c r="K1696" s="47">
        <f t="shared" si="454"/>
        <v>-2.1</v>
      </c>
      <c r="L1696" s="34">
        <f t="shared" si="455"/>
        <v>9</v>
      </c>
      <c r="M1696" s="47">
        <f t="shared" si="456"/>
        <v>-18.900000000000002</v>
      </c>
      <c r="N1696" s="50"/>
      <c r="O1696" s="50"/>
      <c r="P1696" s="50"/>
      <c r="Q1696" s="51"/>
      <c r="R1696" s="21"/>
    </row>
    <row r="1697" spans="2:18" x14ac:dyDescent="0.2">
      <c r="B1697" s="48">
        <v>44</v>
      </c>
      <c r="C1697" s="55">
        <v>3.0750000000000002</v>
      </c>
      <c r="D1697" s="55"/>
      <c r="E1697" s="47">
        <f t="shared" si="452"/>
        <v>2.4780000000000002</v>
      </c>
      <c r="F1697" s="34">
        <f t="shared" si="451"/>
        <v>2</v>
      </c>
      <c r="G1697" s="47">
        <f t="shared" si="453"/>
        <v>4.9560000000000004</v>
      </c>
      <c r="H1697" s="54"/>
      <c r="I1697" s="34">
        <f>I1696+(J1697-J1696)*2</f>
        <v>40.700000000000003</v>
      </c>
      <c r="J1697" s="34">
        <v>1</v>
      </c>
      <c r="K1697" s="47">
        <f t="shared" si="454"/>
        <v>-0.55000000000000004</v>
      </c>
      <c r="L1697" s="34">
        <f t="shared" si="455"/>
        <v>6.2000000000000028</v>
      </c>
      <c r="M1697" s="47">
        <f t="shared" si="456"/>
        <v>-3.4100000000000019</v>
      </c>
      <c r="N1697" s="50"/>
      <c r="O1697" s="50"/>
      <c r="P1697" s="50"/>
      <c r="Q1697" s="51"/>
      <c r="R1697" s="21"/>
    </row>
    <row r="1698" spans="2:18" x14ac:dyDescent="0.2">
      <c r="B1698" s="48">
        <v>46</v>
      </c>
      <c r="C1698" s="55">
        <v>4.5069999999999997</v>
      </c>
      <c r="D1698" s="55"/>
      <c r="E1698" s="47">
        <f t="shared" si="452"/>
        <v>3.7909999999999999</v>
      </c>
      <c r="F1698" s="34">
        <f t="shared" si="451"/>
        <v>2</v>
      </c>
      <c r="G1698" s="47">
        <f t="shared" si="453"/>
        <v>7.5819999999999999</v>
      </c>
      <c r="H1698" s="54"/>
      <c r="I1698" s="34">
        <v>42</v>
      </c>
      <c r="J1698" s="56">
        <v>1.881</v>
      </c>
      <c r="K1698" s="47">
        <f t="shared" si="454"/>
        <v>1.4405000000000001</v>
      </c>
      <c r="L1698" s="34">
        <f t="shared" si="455"/>
        <v>1.2999999999999972</v>
      </c>
      <c r="M1698" s="47">
        <f t="shared" si="456"/>
        <v>1.8726499999999962</v>
      </c>
      <c r="N1698" s="51"/>
      <c r="O1698" s="53"/>
      <c r="P1698" s="53"/>
      <c r="Q1698" s="51"/>
    </row>
    <row r="1699" spans="2:18" x14ac:dyDescent="0.2">
      <c r="B1699" s="48">
        <v>50</v>
      </c>
      <c r="C1699" s="55">
        <v>4.5620000000000003</v>
      </c>
      <c r="D1699" s="55"/>
      <c r="E1699" s="47">
        <f t="shared" si="452"/>
        <v>4.5344999999999995</v>
      </c>
      <c r="F1699" s="34">
        <f t="shared" si="451"/>
        <v>4</v>
      </c>
      <c r="G1699" s="47">
        <f t="shared" si="453"/>
        <v>18.137999999999998</v>
      </c>
      <c r="H1699" s="54"/>
      <c r="I1699" s="48">
        <v>44</v>
      </c>
      <c r="J1699" s="48">
        <v>3.0750000000000002</v>
      </c>
      <c r="K1699" s="47">
        <f t="shared" si="454"/>
        <v>2.4780000000000002</v>
      </c>
      <c r="L1699" s="34">
        <f t="shared" si="455"/>
        <v>2</v>
      </c>
      <c r="M1699" s="47">
        <f t="shared" si="456"/>
        <v>4.9560000000000004</v>
      </c>
      <c r="N1699" s="51"/>
      <c r="O1699" s="57"/>
      <c r="P1699" s="57"/>
      <c r="Q1699" s="51"/>
    </row>
    <row r="1700" spans="2:18" x14ac:dyDescent="0.2">
      <c r="B1700" s="48">
        <v>55</v>
      </c>
      <c r="C1700" s="55">
        <v>4.5309999999999997</v>
      </c>
      <c r="D1700" s="55"/>
      <c r="E1700" s="47">
        <f t="shared" si="452"/>
        <v>4.5465</v>
      </c>
      <c r="F1700" s="34">
        <f t="shared" si="451"/>
        <v>5</v>
      </c>
      <c r="G1700" s="47">
        <f t="shared" si="453"/>
        <v>22.732500000000002</v>
      </c>
      <c r="H1700" s="51"/>
      <c r="I1700" s="48">
        <v>46</v>
      </c>
      <c r="J1700" s="48">
        <v>4.5069999999999997</v>
      </c>
      <c r="K1700" s="47">
        <f t="shared" si="454"/>
        <v>3.7909999999999999</v>
      </c>
      <c r="L1700" s="34">
        <f t="shared" si="455"/>
        <v>2</v>
      </c>
      <c r="M1700" s="47">
        <f t="shared" si="456"/>
        <v>7.5819999999999999</v>
      </c>
      <c r="N1700" s="51"/>
      <c r="O1700" s="57"/>
      <c r="P1700" s="57"/>
      <c r="Q1700" s="51"/>
    </row>
    <row r="1701" spans="2:18" x14ac:dyDescent="0.2">
      <c r="B1701" s="48">
        <v>58</v>
      </c>
      <c r="C1701" s="55">
        <v>3.2829999999999999</v>
      </c>
      <c r="D1701" s="55"/>
      <c r="E1701" s="47">
        <f t="shared" si="452"/>
        <v>3.907</v>
      </c>
      <c r="F1701" s="34">
        <f t="shared" si="451"/>
        <v>3</v>
      </c>
      <c r="G1701" s="47">
        <f t="shared" si="453"/>
        <v>11.721</v>
      </c>
      <c r="H1701" s="51"/>
      <c r="I1701" s="48">
        <v>50</v>
      </c>
      <c r="J1701" s="48">
        <v>4.5620000000000003</v>
      </c>
      <c r="K1701" s="47">
        <f t="shared" si="454"/>
        <v>4.5344999999999995</v>
      </c>
      <c r="L1701" s="34">
        <f t="shared" si="455"/>
        <v>4</v>
      </c>
      <c r="M1701" s="47">
        <f t="shared" si="456"/>
        <v>18.137999999999998</v>
      </c>
      <c r="N1701" s="57"/>
      <c r="O1701" s="57"/>
      <c r="P1701" s="57"/>
      <c r="Q1701" s="51"/>
    </row>
    <row r="1702" spans="2:18" x14ac:dyDescent="0.2">
      <c r="B1702" s="48">
        <v>61</v>
      </c>
      <c r="C1702" s="55">
        <v>2.5790000000000002</v>
      </c>
      <c r="D1702" s="55"/>
      <c r="E1702" s="47">
        <f t="shared" si="452"/>
        <v>2.931</v>
      </c>
      <c r="F1702" s="34">
        <f t="shared" si="451"/>
        <v>3</v>
      </c>
      <c r="G1702" s="47">
        <f t="shared" si="453"/>
        <v>8.7929999999999993</v>
      </c>
      <c r="H1702" s="51"/>
      <c r="I1702" s="48">
        <v>55</v>
      </c>
      <c r="J1702" s="48">
        <v>4.5309999999999997</v>
      </c>
      <c r="K1702" s="47">
        <f t="shared" si="454"/>
        <v>4.5465</v>
      </c>
      <c r="L1702" s="34">
        <f t="shared" si="455"/>
        <v>5</v>
      </c>
      <c r="M1702" s="47">
        <f t="shared" si="456"/>
        <v>22.732500000000002</v>
      </c>
      <c r="N1702" s="57"/>
      <c r="O1702" s="57"/>
      <c r="P1702" s="57"/>
      <c r="Q1702" s="51"/>
    </row>
    <row r="1703" spans="2:18" x14ac:dyDescent="0.2">
      <c r="B1703" s="48">
        <v>67</v>
      </c>
      <c r="C1703" s="55">
        <v>2.4820000000000002</v>
      </c>
      <c r="D1703" s="55"/>
      <c r="E1703" s="47">
        <f t="shared" si="452"/>
        <v>2.5305</v>
      </c>
      <c r="F1703" s="34">
        <f t="shared" si="451"/>
        <v>6</v>
      </c>
      <c r="G1703" s="47">
        <f t="shared" si="453"/>
        <v>15.183</v>
      </c>
      <c r="H1703" s="51"/>
      <c r="I1703" s="48">
        <v>58</v>
      </c>
      <c r="J1703" s="48">
        <v>3.2829999999999999</v>
      </c>
      <c r="K1703" s="47">
        <f t="shared" si="454"/>
        <v>3.907</v>
      </c>
      <c r="L1703" s="34">
        <f t="shared" si="455"/>
        <v>3</v>
      </c>
      <c r="M1703" s="47">
        <f t="shared" si="456"/>
        <v>11.721</v>
      </c>
      <c r="N1703" s="57"/>
      <c r="O1703" s="57"/>
      <c r="P1703" s="57"/>
      <c r="Q1703" s="51"/>
    </row>
    <row r="1704" spans="2:18" x14ac:dyDescent="0.2">
      <c r="B1704" s="48"/>
      <c r="C1704" s="55"/>
      <c r="D1704" s="55"/>
      <c r="E1704" s="47"/>
      <c r="F1704" s="34"/>
      <c r="G1704" s="47"/>
      <c r="H1704" s="47"/>
      <c r="I1704" s="48">
        <v>61</v>
      </c>
      <c r="J1704" s="48">
        <v>2.5790000000000002</v>
      </c>
      <c r="K1704" s="47">
        <f t="shared" si="454"/>
        <v>2.931</v>
      </c>
      <c r="L1704" s="34">
        <f t="shared" si="455"/>
        <v>3</v>
      </c>
      <c r="M1704" s="47">
        <f t="shared" si="456"/>
        <v>8.7929999999999993</v>
      </c>
      <c r="N1704" s="57"/>
      <c r="O1704" s="57"/>
      <c r="P1704" s="57"/>
      <c r="Q1704" s="51"/>
    </row>
    <row r="1705" spans="2:18" x14ac:dyDescent="0.2">
      <c r="B1705" s="48"/>
      <c r="C1705" s="55"/>
      <c r="D1705" s="55"/>
      <c r="E1705" s="47"/>
      <c r="F1705" s="34"/>
      <c r="G1705" s="47"/>
      <c r="H1705" s="47"/>
      <c r="I1705" s="48">
        <v>67</v>
      </c>
      <c r="J1705" s="48">
        <v>2.4820000000000002</v>
      </c>
      <c r="K1705" s="47">
        <f t="shared" si="454"/>
        <v>2.5305</v>
      </c>
      <c r="L1705" s="34">
        <f t="shared" si="455"/>
        <v>6</v>
      </c>
      <c r="M1705" s="47">
        <f t="shared" si="456"/>
        <v>15.183</v>
      </c>
      <c r="N1705" s="53"/>
      <c r="O1705" s="57"/>
      <c r="P1705" s="57"/>
      <c r="Q1705" s="51"/>
    </row>
    <row r="1706" spans="2:18" x14ac:dyDescent="0.2">
      <c r="B1706" s="48"/>
      <c r="C1706" s="55"/>
      <c r="D1706" s="55"/>
      <c r="E1706" s="47"/>
      <c r="F1706" s="34"/>
      <c r="G1706" s="47"/>
      <c r="H1706" s="47"/>
      <c r="I1706" s="48"/>
      <c r="J1706" s="48"/>
      <c r="K1706" s="47"/>
      <c r="L1706" s="34"/>
      <c r="M1706" s="47"/>
      <c r="N1706" s="50"/>
      <c r="O1706" s="50"/>
      <c r="P1706" s="50"/>
      <c r="Q1706" s="51"/>
      <c r="R1706" s="21"/>
    </row>
    <row r="1707" spans="2:18" x14ac:dyDescent="0.2">
      <c r="B1707" s="48"/>
      <c r="C1707" s="55"/>
      <c r="D1707" s="55"/>
      <c r="E1707" s="47"/>
      <c r="F1707" s="34"/>
      <c r="G1707" s="47"/>
      <c r="H1707" s="47"/>
      <c r="I1707" s="47"/>
      <c r="J1707" s="48"/>
      <c r="K1707" s="47"/>
      <c r="L1707" s="34"/>
      <c r="M1707" s="47"/>
      <c r="N1707" s="50"/>
      <c r="O1707" s="50"/>
      <c r="P1707" s="50"/>
      <c r="Q1707" s="51"/>
      <c r="R1707" s="21"/>
    </row>
    <row r="1708" spans="2:18" ht="15" x14ac:dyDescent="0.2">
      <c r="B1708" s="48"/>
      <c r="C1708" s="55"/>
      <c r="D1708" s="55"/>
      <c r="E1708" s="47"/>
      <c r="F1708" s="34">
        <f>SUM(F1683:F1707)</f>
        <v>67</v>
      </c>
      <c r="G1708" s="47">
        <f>SUM(G1683:G1707)</f>
        <v>71.952500000000001</v>
      </c>
      <c r="H1708" s="47"/>
      <c r="I1708" s="47"/>
      <c r="J1708" s="58"/>
      <c r="K1708" s="47"/>
      <c r="L1708" s="34">
        <f>SUM(L1686:L1707)</f>
        <v>67</v>
      </c>
      <c r="M1708" s="47">
        <f>SUM(M1686:M1707)</f>
        <v>56.670949999999991</v>
      </c>
      <c r="N1708" s="50"/>
      <c r="O1708" s="50"/>
      <c r="P1708" s="50"/>
      <c r="Q1708" s="51"/>
      <c r="R1708" s="21"/>
    </row>
    <row r="1709" spans="2:18" x14ac:dyDescent="0.2">
      <c r="B1709" s="48"/>
      <c r="C1709" s="55"/>
      <c r="D1709" s="55"/>
      <c r="E1709" s="47"/>
      <c r="F1709" s="34"/>
      <c r="G1709" s="47"/>
      <c r="H1709" s="34" t="s">
        <v>10</v>
      </c>
      <c r="I1709" s="34"/>
      <c r="J1709" s="34">
        <f>G1708</f>
        <v>71.952500000000001</v>
      </c>
      <c r="K1709" s="47" t="s">
        <v>11</v>
      </c>
      <c r="L1709" s="34">
        <f>M1708</f>
        <v>56.670949999999991</v>
      </c>
      <c r="M1709" s="47">
        <f>J1709-L1709</f>
        <v>15.28155000000001</v>
      </c>
      <c r="N1709" s="50"/>
      <c r="O1709" s="50"/>
      <c r="P1709" s="50"/>
      <c r="Q1709" s="51"/>
      <c r="R1709" s="21"/>
    </row>
    <row r="1710" spans="2:18" x14ac:dyDescent="0.2">
      <c r="B1710" s="52"/>
      <c r="C1710" s="59"/>
      <c r="D1710" s="59"/>
      <c r="E1710" s="51"/>
      <c r="F1710" s="51"/>
      <c r="G1710" s="51"/>
      <c r="H1710" s="51"/>
      <c r="I1710" s="51"/>
      <c r="J1710" s="60"/>
      <c r="K1710" s="51"/>
      <c r="L1710" s="51"/>
      <c r="M1710" s="51"/>
      <c r="N1710" s="51"/>
      <c r="O1710" s="51"/>
      <c r="P1710" s="51"/>
      <c r="Q1710" s="51"/>
    </row>
    <row r="1711" spans="2:18" ht="15" x14ac:dyDescent="0.2">
      <c r="B1711" s="58"/>
      <c r="C1711" s="61"/>
      <c r="D1711" s="61"/>
      <c r="E1711" s="58"/>
      <c r="F1711" s="54" t="s">
        <v>7</v>
      </c>
      <c r="G1711" s="54"/>
      <c r="H1711" s="160">
        <v>9.1999999999999993</v>
      </c>
      <c r="I1711" s="160"/>
      <c r="J1711" s="58"/>
      <c r="K1711" s="58"/>
      <c r="L1711" s="58"/>
      <c r="M1711" s="58"/>
      <c r="N1711" s="57"/>
      <c r="O1711" s="57"/>
      <c r="P1711" s="57"/>
      <c r="Q1711" s="51"/>
    </row>
    <row r="1712" spans="2:18" x14ac:dyDescent="0.2">
      <c r="B1712" s="161" t="s">
        <v>8</v>
      </c>
      <c r="C1712" s="161"/>
      <c r="D1712" s="161"/>
      <c r="E1712" s="161"/>
      <c r="F1712" s="161"/>
      <c r="G1712" s="161"/>
      <c r="H1712" s="51"/>
      <c r="I1712" s="161" t="s">
        <v>9</v>
      </c>
      <c r="J1712" s="161"/>
      <c r="K1712" s="161"/>
      <c r="L1712" s="161"/>
      <c r="M1712" s="161"/>
      <c r="N1712" s="62"/>
      <c r="O1712" s="62"/>
      <c r="P1712" s="50">
        <f>I1727-I1725</f>
        <v>18</v>
      </c>
      <c r="Q1712" s="51"/>
    </row>
    <row r="1713" spans="2:18" x14ac:dyDescent="0.2">
      <c r="B1713" s="34">
        <v>0</v>
      </c>
      <c r="C1713" s="47">
        <v>0.48399999999999999</v>
      </c>
      <c r="D1713" s="47"/>
      <c r="E1713" s="34"/>
      <c r="F1713" s="34"/>
      <c r="G1713" s="34"/>
      <c r="H1713" s="34"/>
      <c r="I1713" s="48"/>
      <c r="J1713" s="49"/>
      <c r="K1713" s="47"/>
      <c r="L1713" s="34"/>
      <c r="M1713" s="47"/>
      <c r="N1713" s="50"/>
      <c r="O1713" s="50"/>
      <c r="P1713" s="50"/>
      <c r="Q1713" s="51"/>
      <c r="R1713" s="21"/>
    </row>
    <row r="1714" spans="2:18" x14ac:dyDescent="0.2">
      <c r="B1714" s="34">
        <v>5</v>
      </c>
      <c r="C1714" s="47">
        <v>0.50800000000000001</v>
      </c>
      <c r="D1714" s="47"/>
      <c r="E1714" s="47">
        <f>(C1713+C1714)/2</f>
        <v>0.496</v>
      </c>
      <c r="F1714" s="34">
        <f t="shared" ref="F1714:F1735" si="457">B1714-B1713</f>
        <v>5</v>
      </c>
      <c r="G1714" s="47">
        <f>E1714*F1714</f>
        <v>2.48</v>
      </c>
      <c r="H1714" s="34"/>
      <c r="I1714" s="33"/>
      <c r="J1714" s="33"/>
      <c r="K1714" s="47"/>
      <c r="L1714" s="34"/>
      <c r="M1714" s="47"/>
      <c r="N1714" s="50"/>
      <c r="O1714" s="50"/>
      <c r="P1714" s="50"/>
      <c r="Q1714" s="52"/>
      <c r="R1714" s="21"/>
    </row>
    <row r="1715" spans="2:18" x14ac:dyDescent="0.2">
      <c r="B1715" s="34">
        <v>10</v>
      </c>
      <c r="C1715" s="47">
        <v>0.51700000000000002</v>
      </c>
      <c r="D1715" s="47"/>
      <c r="E1715" s="47">
        <f t="shared" ref="E1715:E1734" si="458">(C1714+C1715)/2</f>
        <v>0.51249999999999996</v>
      </c>
      <c r="F1715" s="34">
        <f t="shared" si="457"/>
        <v>5</v>
      </c>
      <c r="G1715" s="47">
        <f t="shared" ref="G1715:G1734" si="459">E1715*F1715</f>
        <v>2.5625</v>
      </c>
      <c r="H1715" s="34"/>
      <c r="I1715" s="33"/>
      <c r="J1715" s="33"/>
      <c r="K1715" s="47"/>
      <c r="L1715" s="34"/>
      <c r="M1715" s="47"/>
      <c r="N1715" s="50"/>
      <c r="O1715" s="50"/>
      <c r="P1715" s="50"/>
      <c r="Q1715" s="52"/>
      <c r="R1715" s="21"/>
    </row>
    <row r="1716" spans="2:18" x14ac:dyDescent="0.2">
      <c r="B1716" s="34">
        <v>12</v>
      </c>
      <c r="C1716" s="47">
        <v>-0.29199999999999998</v>
      </c>
      <c r="D1716" s="47"/>
      <c r="E1716" s="47">
        <f t="shared" si="458"/>
        <v>0.11250000000000002</v>
      </c>
      <c r="F1716" s="34">
        <f t="shared" si="457"/>
        <v>2</v>
      </c>
      <c r="G1716" s="47">
        <f t="shared" si="459"/>
        <v>0.22500000000000003</v>
      </c>
      <c r="H1716" s="34"/>
      <c r="I1716" s="33"/>
      <c r="J1716" s="33"/>
      <c r="K1716" s="47"/>
      <c r="L1716" s="34"/>
      <c r="M1716" s="47"/>
      <c r="N1716" s="50"/>
      <c r="O1716" s="50"/>
      <c r="P1716" s="50"/>
      <c r="Q1716" s="52"/>
      <c r="R1716" s="21"/>
    </row>
    <row r="1717" spans="2:18" x14ac:dyDescent="0.2">
      <c r="B1717" s="34">
        <v>14</v>
      </c>
      <c r="C1717" s="47">
        <v>-0.79400000000000004</v>
      </c>
      <c r="D1717" s="47"/>
      <c r="E1717" s="47">
        <f t="shared" si="458"/>
        <v>-0.54300000000000004</v>
      </c>
      <c r="F1717" s="34">
        <f t="shared" si="457"/>
        <v>2</v>
      </c>
      <c r="G1717" s="47">
        <f t="shared" si="459"/>
        <v>-1.0860000000000001</v>
      </c>
      <c r="H1717" s="34"/>
      <c r="I1717" s="33"/>
      <c r="J1717" s="33"/>
      <c r="K1717" s="47"/>
      <c r="L1717" s="34"/>
      <c r="M1717" s="47"/>
      <c r="N1717" s="50"/>
      <c r="O1717" s="50"/>
      <c r="P1717" s="50"/>
      <c r="Q1717" s="52"/>
      <c r="R1717" s="21"/>
    </row>
    <row r="1718" spans="2:18" x14ac:dyDescent="0.2">
      <c r="B1718" s="34">
        <v>17</v>
      </c>
      <c r="C1718" s="47">
        <v>-0.99299999999999999</v>
      </c>
      <c r="D1718" s="47"/>
      <c r="E1718" s="47">
        <f t="shared" si="458"/>
        <v>-0.89349999999999996</v>
      </c>
      <c r="F1718" s="34">
        <f t="shared" si="457"/>
        <v>3</v>
      </c>
      <c r="G1718" s="47">
        <f t="shared" si="459"/>
        <v>-2.6804999999999999</v>
      </c>
      <c r="H1718" s="34"/>
      <c r="I1718" s="33">
        <v>0</v>
      </c>
      <c r="J1718" s="33">
        <v>0.48399999999999999</v>
      </c>
      <c r="K1718" s="47"/>
      <c r="L1718" s="34"/>
      <c r="M1718" s="47"/>
      <c r="N1718" s="50"/>
      <c r="O1718" s="50"/>
      <c r="P1718" s="50"/>
      <c r="Q1718" s="52"/>
      <c r="R1718" s="21"/>
    </row>
    <row r="1719" spans="2:18" x14ac:dyDescent="0.2">
      <c r="B1719" s="34">
        <v>20</v>
      </c>
      <c r="C1719" s="47">
        <v>-1.091</v>
      </c>
      <c r="D1719" s="47"/>
      <c r="E1719" s="47">
        <f t="shared" si="458"/>
        <v>-1.042</v>
      </c>
      <c r="F1719" s="34">
        <f t="shared" si="457"/>
        <v>3</v>
      </c>
      <c r="G1719" s="47">
        <f t="shared" si="459"/>
        <v>-3.1260000000000003</v>
      </c>
      <c r="H1719" s="51"/>
      <c r="I1719" s="33">
        <v>5</v>
      </c>
      <c r="J1719" s="33">
        <v>0.50800000000000001</v>
      </c>
      <c r="K1719" s="47">
        <f t="shared" ref="K1719" si="460">AVERAGE(J1718,J1719)</f>
        <v>0.496</v>
      </c>
      <c r="L1719" s="34">
        <f t="shared" ref="L1719" si="461">I1719-I1718</f>
        <v>5</v>
      </c>
      <c r="M1719" s="47">
        <f t="shared" ref="M1719" si="462">L1719*K1719</f>
        <v>2.48</v>
      </c>
      <c r="N1719" s="50"/>
      <c r="O1719" s="50"/>
      <c r="P1719" s="50"/>
      <c r="Q1719" s="52"/>
      <c r="R1719" s="21"/>
    </row>
    <row r="1720" spans="2:18" x14ac:dyDescent="0.2">
      <c r="B1720" s="34">
        <v>25</v>
      </c>
      <c r="C1720" s="47">
        <v>-1.2529999999999999</v>
      </c>
      <c r="D1720" s="47"/>
      <c r="E1720" s="47">
        <f t="shared" si="458"/>
        <v>-1.1719999999999999</v>
      </c>
      <c r="F1720" s="34">
        <f t="shared" si="457"/>
        <v>5</v>
      </c>
      <c r="G1720" s="47">
        <f t="shared" si="459"/>
        <v>-5.8599999999999994</v>
      </c>
      <c r="H1720" s="51"/>
      <c r="I1720" s="33">
        <v>10</v>
      </c>
      <c r="J1720" s="33">
        <v>0.51700000000000002</v>
      </c>
      <c r="K1720" s="47">
        <f t="shared" ref="K1720:K1736" si="463">AVERAGE(J1719,J1720)</f>
        <v>0.51249999999999996</v>
      </c>
      <c r="L1720" s="34">
        <f t="shared" ref="L1720:L1736" si="464">I1720-I1719</f>
        <v>5</v>
      </c>
      <c r="M1720" s="47">
        <f t="shared" ref="M1720:M1736" si="465">L1720*K1720</f>
        <v>2.5625</v>
      </c>
      <c r="N1720" s="50"/>
      <c r="O1720" s="50"/>
      <c r="P1720" s="50"/>
      <c r="Q1720" s="52"/>
      <c r="R1720" s="21"/>
    </row>
    <row r="1721" spans="2:18" x14ac:dyDescent="0.2">
      <c r="B1721" s="34">
        <v>26</v>
      </c>
      <c r="C1721" s="47">
        <v>-1.3029999999999999</v>
      </c>
      <c r="D1721" s="47"/>
      <c r="E1721" s="47">
        <f t="shared" si="458"/>
        <v>-1.278</v>
      </c>
      <c r="F1721" s="34">
        <f t="shared" si="457"/>
        <v>1</v>
      </c>
      <c r="G1721" s="47">
        <f t="shared" si="459"/>
        <v>-1.278</v>
      </c>
      <c r="H1721" s="51"/>
      <c r="I1721" s="33">
        <v>12</v>
      </c>
      <c r="J1721" s="33">
        <v>-0.29199999999999998</v>
      </c>
      <c r="K1721" s="47">
        <f t="shared" si="463"/>
        <v>0.11250000000000002</v>
      </c>
      <c r="L1721" s="34">
        <f t="shared" si="464"/>
        <v>2</v>
      </c>
      <c r="M1721" s="47">
        <f t="shared" si="465"/>
        <v>0.22500000000000003</v>
      </c>
      <c r="N1721" s="53"/>
      <c r="O1721" s="53"/>
      <c r="P1721" s="53"/>
      <c r="Q1721" s="52"/>
      <c r="R1721" s="21"/>
    </row>
    <row r="1722" spans="2:18" x14ac:dyDescent="0.2">
      <c r="B1722" s="34">
        <v>29</v>
      </c>
      <c r="C1722" s="47">
        <v>-1.468</v>
      </c>
      <c r="D1722" s="47"/>
      <c r="E1722" s="47">
        <f t="shared" si="458"/>
        <v>-1.3855</v>
      </c>
      <c r="F1722" s="34">
        <f t="shared" si="457"/>
        <v>3</v>
      </c>
      <c r="G1722" s="47">
        <f t="shared" si="459"/>
        <v>-4.1564999999999994</v>
      </c>
      <c r="H1722" s="34"/>
      <c r="I1722" s="33">
        <v>14</v>
      </c>
      <c r="J1722" s="33">
        <v>-0.79400000000000004</v>
      </c>
      <c r="K1722" s="47">
        <f t="shared" si="463"/>
        <v>-0.54300000000000004</v>
      </c>
      <c r="L1722" s="34">
        <f t="shared" si="464"/>
        <v>2</v>
      </c>
      <c r="M1722" s="47">
        <f t="shared" si="465"/>
        <v>-1.0860000000000001</v>
      </c>
      <c r="N1722" s="50"/>
      <c r="O1722" s="50"/>
      <c r="P1722" s="50"/>
      <c r="Q1722" s="52"/>
      <c r="R1722" s="21"/>
    </row>
    <row r="1723" spans="2:18" x14ac:dyDescent="0.2">
      <c r="B1723" s="34">
        <v>32</v>
      </c>
      <c r="C1723" s="47">
        <v>-1.4830000000000001</v>
      </c>
      <c r="D1723" s="47"/>
      <c r="E1723" s="47">
        <f t="shared" si="458"/>
        <v>-1.4755</v>
      </c>
      <c r="F1723" s="34">
        <f t="shared" si="457"/>
        <v>3</v>
      </c>
      <c r="G1723" s="47">
        <f t="shared" si="459"/>
        <v>-4.4264999999999999</v>
      </c>
      <c r="H1723" s="34"/>
      <c r="I1723" s="33">
        <v>17</v>
      </c>
      <c r="J1723" s="33">
        <v>-0.99299999999999999</v>
      </c>
      <c r="K1723" s="47">
        <f t="shared" si="463"/>
        <v>-0.89349999999999996</v>
      </c>
      <c r="L1723" s="34">
        <f t="shared" si="464"/>
        <v>3</v>
      </c>
      <c r="M1723" s="47">
        <f t="shared" si="465"/>
        <v>-2.6804999999999999</v>
      </c>
      <c r="N1723" s="53"/>
      <c r="O1723" s="53"/>
      <c r="P1723" s="53"/>
      <c r="Q1723" s="52"/>
      <c r="R1723" s="21"/>
    </row>
    <row r="1724" spans="2:18" x14ac:dyDescent="0.2">
      <c r="B1724" s="34">
        <v>35</v>
      </c>
      <c r="C1724" s="47">
        <v>-1.3959999999999999</v>
      </c>
      <c r="D1724" s="47"/>
      <c r="E1724" s="47">
        <f t="shared" si="458"/>
        <v>-1.4395</v>
      </c>
      <c r="F1724" s="34">
        <f t="shared" si="457"/>
        <v>3</v>
      </c>
      <c r="G1724" s="47">
        <f t="shared" si="459"/>
        <v>-4.3185000000000002</v>
      </c>
      <c r="H1724" s="34"/>
      <c r="I1724" s="34">
        <v>20</v>
      </c>
      <c r="J1724" s="34">
        <v>-1.091</v>
      </c>
      <c r="K1724" s="47">
        <f t="shared" si="463"/>
        <v>-1.042</v>
      </c>
      <c r="L1724" s="34">
        <f t="shared" si="464"/>
        <v>3</v>
      </c>
      <c r="M1724" s="47">
        <f t="shared" si="465"/>
        <v>-3.1260000000000003</v>
      </c>
      <c r="N1724" s="53"/>
      <c r="O1724" s="53"/>
      <c r="P1724" s="53"/>
      <c r="Q1724" s="52"/>
      <c r="R1724" s="21"/>
    </row>
    <row r="1725" spans="2:18" x14ac:dyDescent="0.2">
      <c r="B1725" s="34">
        <v>38</v>
      </c>
      <c r="C1725" s="47">
        <v>-1.3029999999999999</v>
      </c>
      <c r="D1725" s="47"/>
      <c r="E1725" s="47">
        <f t="shared" si="458"/>
        <v>-1.3494999999999999</v>
      </c>
      <c r="F1725" s="34">
        <f t="shared" si="457"/>
        <v>3</v>
      </c>
      <c r="G1725" s="47">
        <f t="shared" si="459"/>
        <v>-4.0484999999999998</v>
      </c>
      <c r="H1725" s="34"/>
      <c r="I1725" s="33">
        <f>I1726-9</f>
        <v>21</v>
      </c>
      <c r="J1725" s="33">
        <f>J1726</f>
        <v>-2.08</v>
      </c>
      <c r="K1725" s="47">
        <f t="shared" si="463"/>
        <v>-1.5855000000000001</v>
      </c>
      <c r="L1725" s="34">
        <f t="shared" si="464"/>
        <v>1</v>
      </c>
      <c r="M1725" s="47">
        <f t="shared" si="465"/>
        <v>-1.5855000000000001</v>
      </c>
      <c r="N1725" s="50"/>
      <c r="O1725" s="50"/>
      <c r="P1725" s="50"/>
      <c r="Q1725" s="51"/>
      <c r="R1725" s="21"/>
    </row>
    <row r="1726" spans="2:18" x14ac:dyDescent="0.2">
      <c r="B1726" s="34">
        <v>41</v>
      </c>
      <c r="C1726" s="47">
        <v>-1.1919999999999999</v>
      </c>
      <c r="D1726" s="47"/>
      <c r="E1726" s="47">
        <f t="shared" si="458"/>
        <v>-1.2475000000000001</v>
      </c>
      <c r="F1726" s="34">
        <f t="shared" si="457"/>
        <v>3</v>
      </c>
      <c r="G1726" s="47">
        <f t="shared" si="459"/>
        <v>-3.7425000000000002</v>
      </c>
      <c r="H1726" s="54"/>
      <c r="I1726" s="33">
        <v>30</v>
      </c>
      <c r="J1726" s="33">
        <v>-2.08</v>
      </c>
      <c r="K1726" s="47">
        <f t="shared" si="463"/>
        <v>-2.08</v>
      </c>
      <c r="L1726" s="34">
        <f t="shared" si="464"/>
        <v>9</v>
      </c>
      <c r="M1726" s="47">
        <f t="shared" si="465"/>
        <v>-18.72</v>
      </c>
      <c r="N1726" s="50"/>
      <c r="O1726" s="50"/>
      <c r="P1726" s="50"/>
      <c r="Q1726" s="51"/>
      <c r="R1726" s="21"/>
    </row>
    <row r="1727" spans="2:18" x14ac:dyDescent="0.2">
      <c r="B1727" s="34">
        <v>44</v>
      </c>
      <c r="C1727" s="47">
        <v>-0.89800000000000002</v>
      </c>
      <c r="D1727" s="47"/>
      <c r="E1727" s="47">
        <f t="shared" si="458"/>
        <v>-1.0449999999999999</v>
      </c>
      <c r="F1727" s="34">
        <f t="shared" si="457"/>
        <v>3</v>
      </c>
      <c r="G1727" s="47">
        <f t="shared" si="459"/>
        <v>-3.1349999999999998</v>
      </c>
      <c r="H1727" s="54"/>
      <c r="I1727" s="34">
        <f>I1726+9</f>
        <v>39</v>
      </c>
      <c r="J1727" s="34">
        <f>J1726</f>
        <v>-2.08</v>
      </c>
      <c r="K1727" s="47">
        <f t="shared" si="463"/>
        <v>-2.08</v>
      </c>
      <c r="L1727" s="34">
        <f t="shared" si="464"/>
        <v>9</v>
      </c>
      <c r="M1727" s="47">
        <f t="shared" si="465"/>
        <v>-18.72</v>
      </c>
      <c r="N1727" s="50"/>
      <c r="O1727" s="50"/>
      <c r="P1727" s="50"/>
      <c r="Q1727" s="51"/>
      <c r="R1727" s="21"/>
    </row>
    <row r="1728" spans="2:18" x14ac:dyDescent="0.2">
      <c r="B1728" s="48">
        <v>47</v>
      </c>
      <c r="C1728" s="55">
        <v>1E-3</v>
      </c>
      <c r="D1728" s="55"/>
      <c r="E1728" s="47">
        <f t="shared" si="458"/>
        <v>-0.44850000000000001</v>
      </c>
      <c r="F1728" s="34">
        <f t="shared" si="457"/>
        <v>3</v>
      </c>
      <c r="G1728" s="47">
        <f t="shared" si="459"/>
        <v>-1.3454999999999999</v>
      </c>
      <c r="H1728" s="54"/>
      <c r="I1728" s="34">
        <f>I1727+(J1728-J1727)*2</f>
        <v>40.56</v>
      </c>
      <c r="J1728" s="34">
        <v>-1.3</v>
      </c>
      <c r="K1728" s="47">
        <f t="shared" si="463"/>
        <v>-1.69</v>
      </c>
      <c r="L1728" s="34">
        <f t="shared" si="464"/>
        <v>1.5600000000000023</v>
      </c>
      <c r="M1728" s="47">
        <f t="shared" si="465"/>
        <v>-2.6364000000000036</v>
      </c>
      <c r="N1728" s="50"/>
      <c r="O1728" s="50"/>
      <c r="P1728" s="50"/>
      <c r="Q1728" s="51"/>
      <c r="R1728" s="21"/>
    </row>
    <row r="1729" spans="2:18" x14ac:dyDescent="0.2">
      <c r="B1729" s="48">
        <v>50</v>
      </c>
      <c r="C1729" s="55">
        <v>0.90200000000000002</v>
      </c>
      <c r="D1729" s="55"/>
      <c r="E1729" s="47">
        <f t="shared" si="458"/>
        <v>0.45150000000000001</v>
      </c>
      <c r="F1729" s="34">
        <f t="shared" si="457"/>
        <v>3</v>
      </c>
      <c r="G1729" s="47">
        <f t="shared" si="459"/>
        <v>1.3545</v>
      </c>
      <c r="H1729" s="54"/>
      <c r="I1729" s="34">
        <v>41</v>
      </c>
      <c r="J1729" s="56">
        <v>-1.1919999999999999</v>
      </c>
      <c r="K1729" s="47">
        <f t="shared" si="463"/>
        <v>-1.246</v>
      </c>
      <c r="L1729" s="34">
        <f t="shared" si="464"/>
        <v>0.43999999999999773</v>
      </c>
      <c r="M1729" s="47">
        <f t="shared" si="465"/>
        <v>-0.54823999999999717</v>
      </c>
      <c r="N1729" s="51"/>
      <c r="O1729" s="53"/>
      <c r="P1729" s="53"/>
      <c r="Q1729" s="51"/>
    </row>
    <row r="1730" spans="2:18" x14ac:dyDescent="0.2">
      <c r="B1730" s="48">
        <v>52</v>
      </c>
      <c r="C1730" s="55">
        <v>2.4220000000000002</v>
      </c>
      <c r="D1730" s="55"/>
      <c r="E1730" s="47">
        <f t="shared" si="458"/>
        <v>1.6620000000000001</v>
      </c>
      <c r="F1730" s="34">
        <f t="shared" si="457"/>
        <v>2</v>
      </c>
      <c r="G1730" s="47">
        <f t="shared" si="459"/>
        <v>3.3240000000000003</v>
      </c>
      <c r="H1730" s="54"/>
      <c r="I1730" s="48">
        <v>44</v>
      </c>
      <c r="J1730" s="48">
        <v>-0.89800000000000002</v>
      </c>
      <c r="K1730" s="47">
        <f t="shared" si="463"/>
        <v>-1.0449999999999999</v>
      </c>
      <c r="L1730" s="34">
        <f t="shared" si="464"/>
        <v>3</v>
      </c>
      <c r="M1730" s="47">
        <f t="shared" si="465"/>
        <v>-3.1349999999999998</v>
      </c>
      <c r="N1730" s="51"/>
      <c r="O1730" s="57"/>
      <c r="P1730" s="57"/>
      <c r="Q1730" s="51"/>
    </row>
    <row r="1731" spans="2:18" x14ac:dyDescent="0.2">
      <c r="B1731" s="48">
        <v>54</v>
      </c>
      <c r="C1731" s="55">
        <v>3.7490000000000001</v>
      </c>
      <c r="D1731" s="55"/>
      <c r="E1731" s="47">
        <f t="shared" si="458"/>
        <v>3.0855000000000001</v>
      </c>
      <c r="F1731" s="34">
        <f t="shared" si="457"/>
        <v>2</v>
      </c>
      <c r="G1731" s="47">
        <f t="shared" si="459"/>
        <v>6.1710000000000003</v>
      </c>
      <c r="H1731" s="51"/>
      <c r="I1731" s="48">
        <v>47</v>
      </c>
      <c r="J1731" s="48">
        <v>1E-3</v>
      </c>
      <c r="K1731" s="47">
        <f t="shared" si="463"/>
        <v>-0.44850000000000001</v>
      </c>
      <c r="L1731" s="34">
        <f t="shared" si="464"/>
        <v>3</v>
      </c>
      <c r="M1731" s="47">
        <f t="shared" si="465"/>
        <v>-1.3454999999999999</v>
      </c>
      <c r="N1731" s="51"/>
      <c r="O1731" s="57"/>
      <c r="P1731" s="57"/>
      <c r="Q1731" s="51"/>
    </row>
    <row r="1732" spans="2:18" x14ac:dyDescent="0.2">
      <c r="B1732" s="48">
        <v>58</v>
      </c>
      <c r="C1732" s="55">
        <v>3.794</v>
      </c>
      <c r="D1732" s="55"/>
      <c r="E1732" s="47">
        <f t="shared" si="458"/>
        <v>3.7715000000000001</v>
      </c>
      <c r="F1732" s="34">
        <f t="shared" si="457"/>
        <v>4</v>
      </c>
      <c r="G1732" s="47">
        <f t="shared" si="459"/>
        <v>15.086</v>
      </c>
      <c r="H1732" s="51"/>
      <c r="I1732" s="48">
        <v>50</v>
      </c>
      <c r="J1732" s="48">
        <v>0.90200000000000002</v>
      </c>
      <c r="K1732" s="47">
        <f t="shared" si="463"/>
        <v>0.45150000000000001</v>
      </c>
      <c r="L1732" s="34">
        <f t="shared" si="464"/>
        <v>3</v>
      </c>
      <c r="M1732" s="47">
        <f t="shared" si="465"/>
        <v>1.3545</v>
      </c>
      <c r="N1732" s="57"/>
      <c r="O1732" s="57"/>
      <c r="P1732" s="57"/>
      <c r="Q1732" s="51"/>
    </row>
    <row r="1733" spans="2:18" x14ac:dyDescent="0.2">
      <c r="B1733" s="48">
        <v>63</v>
      </c>
      <c r="C1733" s="55">
        <v>3.7320000000000002</v>
      </c>
      <c r="D1733" s="55"/>
      <c r="E1733" s="47">
        <f t="shared" si="458"/>
        <v>3.7629999999999999</v>
      </c>
      <c r="F1733" s="34">
        <f t="shared" si="457"/>
        <v>5</v>
      </c>
      <c r="G1733" s="47">
        <f t="shared" si="459"/>
        <v>18.814999999999998</v>
      </c>
      <c r="H1733" s="51"/>
      <c r="I1733" s="48">
        <v>52</v>
      </c>
      <c r="J1733" s="48">
        <v>2.4220000000000002</v>
      </c>
      <c r="K1733" s="47">
        <f t="shared" si="463"/>
        <v>1.6620000000000001</v>
      </c>
      <c r="L1733" s="34">
        <f t="shared" si="464"/>
        <v>2</v>
      </c>
      <c r="M1733" s="47">
        <f t="shared" si="465"/>
        <v>3.3240000000000003</v>
      </c>
      <c r="N1733" s="57"/>
      <c r="O1733" s="57"/>
      <c r="P1733" s="57"/>
      <c r="Q1733" s="51"/>
    </row>
    <row r="1734" spans="2:18" x14ac:dyDescent="0.2">
      <c r="B1734" s="48">
        <v>66</v>
      </c>
      <c r="C1734" s="55">
        <v>2.508</v>
      </c>
      <c r="D1734" s="55"/>
      <c r="E1734" s="47">
        <f t="shared" si="458"/>
        <v>3.12</v>
      </c>
      <c r="F1734" s="34">
        <f t="shared" si="457"/>
        <v>3</v>
      </c>
      <c r="G1734" s="47">
        <f t="shared" si="459"/>
        <v>9.36</v>
      </c>
      <c r="H1734" s="51"/>
      <c r="I1734" s="48">
        <v>54</v>
      </c>
      <c r="J1734" s="48">
        <v>3.7490000000000001</v>
      </c>
      <c r="K1734" s="47">
        <f t="shared" si="463"/>
        <v>3.0855000000000001</v>
      </c>
      <c r="L1734" s="34">
        <f t="shared" si="464"/>
        <v>2</v>
      </c>
      <c r="M1734" s="47">
        <f t="shared" si="465"/>
        <v>6.1710000000000003</v>
      </c>
      <c r="N1734" s="57"/>
      <c r="O1734" s="57"/>
      <c r="P1734" s="57"/>
      <c r="Q1734" s="51"/>
    </row>
    <row r="1735" spans="2:18" x14ac:dyDescent="0.2">
      <c r="B1735" s="48">
        <v>69</v>
      </c>
      <c r="C1735" s="55">
        <v>2.2999999999999998</v>
      </c>
      <c r="D1735" s="55"/>
      <c r="E1735" s="47">
        <f t="shared" ref="E1735" si="466">(C1734+C1735)/2</f>
        <v>2.4039999999999999</v>
      </c>
      <c r="F1735" s="34">
        <f t="shared" si="457"/>
        <v>3</v>
      </c>
      <c r="G1735" s="47">
        <f t="shared" ref="G1735" si="467">E1735*F1735</f>
        <v>7.2119999999999997</v>
      </c>
      <c r="H1735" s="47"/>
      <c r="I1735" s="48">
        <v>58</v>
      </c>
      <c r="J1735" s="48">
        <v>3.794</v>
      </c>
      <c r="K1735" s="47">
        <f t="shared" si="463"/>
        <v>3.7715000000000001</v>
      </c>
      <c r="L1735" s="34">
        <f t="shared" si="464"/>
        <v>4</v>
      </c>
      <c r="M1735" s="47">
        <f t="shared" si="465"/>
        <v>15.086</v>
      </c>
      <c r="N1735" s="57"/>
      <c r="O1735" s="57"/>
      <c r="P1735" s="57"/>
      <c r="Q1735" s="51"/>
    </row>
    <row r="1736" spans="2:18" x14ac:dyDescent="0.2">
      <c r="B1736" s="48"/>
      <c r="C1736" s="55"/>
      <c r="D1736" s="55"/>
      <c r="E1736" s="47"/>
      <c r="F1736" s="34"/>
      <c r="G1736" s="47"/>
      <c r="H1736" s="47"/>
      <c r="I1736" s="48">
        <v>63</v>
      </c>
      <c r="J1736" s="48">
        <v>3.7320000000000002</v>
      </c>
      <c r="K1736" s="47">
        <f t="shared" si="463"/>
        <v>3.7629999999999999</v>
      </c>
      <c r="L1736" s="34">
        <f t="shared" si="464"/>
        <v>5</v>
      </c>
      <c r="M1736" s="47">
        <f t="shared" si="465"/>
        <v>18.814999999999998</v>
      </c>
      <c r="N1736" s="53"/>
      <c r="O1736" s="57"/>
      <c r="P1736" s="57"/>
      <c r="Q1736" s="51"/>
    </row>
    <row r="1737" spans="2:18" x14ac:dyDescent="0.2">
      <c r="B1737" s="48"/>
      <c r="C1737" s="55"/>
      <c r="D1737" s="55"/>
      <c r="E1737" s="47"/>
      <c r="F1737" s="34"/>
      <c r="G1737" s="47"/>
      <c r="H1737" s="47"/>
      <c r="I1737" s="48">
        <v>66</v>
      </c>
      <c r="J1737" s="48">
        <v>2.508</v>
      </c>
      <c r="K1737" s="47">
        <f t="shared" ref="K1737:K1738" si="468">AVERAGE(J1736,J1737)</f>
        <v>3.12</v>
      </c>
      <c r="L1737" s="34">
        <f t="shared" ref="L1737:L1738" si="469">I1737-I1736</f>
        <v>3</v>
      </c>
      <c r="M1737" s="47">
        <f t="shared" ref="M1737:M1738" si="470">L1737*K1737</f>
        <v>9.36</v>
      </c>
      <c r="N1737" s="50"/>
      <c r="O1737" s="50"/>
      <c r="P1737" s="50"/>
      <c r="Q1737" s="51"/>
      <c r="R1737" s="21"/>
    </row>
    <row r="1738" spans="2:18" x14ac:dyDescent="0.2">
      <c r="B1738" s="48"/>
      <c r="C1738" s="55"/>
      <c r="D1738" s="55"/>
      <c r="E1738" s="47"/>
      <c r="F1738" s="34"/>
      <c r="G1738" s="47"/>
      <c r="H1738" s="47"/>
      <c r="I1738" s="47">
        <v>69</v>
      </c>
      <c r="J1738" s="48">
        <v>2.2999999999999998</v>
      </c>
      <c r="K1738" s="47">
        <f t="shared" si="468"/>
        <v>2.4039999999999999</v>
      </c>
      <c r="L1738" s="34">
        <f t="shared" si="469"/>
        <v>3</v>
      </c>
      <c r="M1738" s="47">
        <f t="shared" si="470"/>
        <v>7.2119999999999997</v>
      </c>
      <c r="N1738" s="50"/>
      <c r="O1738" s="50"/>
      <c r="P1738" s="50"/>
      <c r="Q1738" s="51"/>
      <c r="R1738" s="21"/>
    </row>
    <row r="1739" spans="2:18" ht="15" x14ac:dyDescent="0.2">
      <c r="B1739" s="48"/>
      <c r="C1739" s="55"/>
      <c r="D1739" s="55"/>
      <c r="E1739" s="47"/>
      <c r="F1739" s="34">
        <f>SUM(F1714:F1738)</f>
        <v>69</v>
      </c>
      <c r="G1739" s="47">
        <f>SUM(G1714:G1738)</f>
        <v>27.386500000000002</v>
      </c>
      <c r="H1739" s="47"/>
      <c r="I1739" s="47"/>
      <c r="J1739" s="58"/>
      <c r="K1739" s="47"/>
      <c r="L1739" s="34">
        <f>SUM(L1717:L1738)</f>
        <v>69</v>
      </c>
      <c r="M1739" s="47">
        <f>SUM(M1717:M1738)</f>
        <v>13.00686</v>
      </c>
      <c r="N1739" s="50"/>
      <c r="O1739" s="50"/>
      <c r="P1739" s="50"/>
      <c r="Q1739" s="51"/>
      <c r="R1739" s="21"/>
    </row>
    <row r="1740" spans="2:18" x14ac:dyDescent="0.2">
      <c r="B1740" s="48"/>
      <c r="C1740" s="55"/>
      <c r="D1740" s="55"/>
      <c r="E1740" s="47"/>
      <c r="F1740" s="34"/>
      <c r="G1740" s="47"/>
      <c r="H1740" s="34" t="s">
        <v>10</v>
      </c>
      <c r="I1740" s="34"/>
      <c r="J1740" s="34">
        <f>G1739</f>
        <v>27.386500000000002</v>
      </c>
      <c r="K1740" s="47" t="s">
        <v>11</v>
      </c>
      <c r="L1740" s="34">
        <f>M1739</f>
        <v>13.00686</v>
      </c>
      <c r="M1740" s="47">
        <f>J1740-L1740</f>
        <v>14.379640000000002</v>
      </c>
      <c r="N1740" s="50"/>
      <c r="O1740" s="50"/>
      <c r="P1740" s="50"/>
      <c r="Q1740" s="51"/>
      <c r="R1740" s="21"/>
    </row>
    <row r="1741" spans="2:18" ht="15" x14ac:dyDescent="0.2">
      <c r="B1741" s="58"/>
      <c r="C1741" s="61"/>
      <c r="D1741" s="61"/>
      <c r="E1741" s="58"/>
      <c r="F1741" s="54" t="s">
        <v>7</v>
      </c>
      <c r="G1741" s="54"/>
      <c r="H1741" s="160">
        <v>9.4</v>
      </c>
      <c r="I1741" s="160"/>
      <c r="J1741" s="58"/>
      <c r="K1741" s="58"/>
      <c r="L1741" s="58"/>
      <c r="M1741" s="58"/>
      <c r="N1741" s="57"/>
      <c r="O1741" s="57"/>
      <c r="P1741" s="57"/>
      <c r="Q1741" s="51"/>
    </row>
    <row r="1742" spans="2:18" x14ac:dyDescent="0.2">
      <c r="B1742" s="161" t="s">
        <v>8</v>
      </c>
      <c r="C1742" s="161"/>
      <c r="D1742" s="161"/>
      <c r="E1742" s="161"/>
      <c r="F1742" s="161"/>
      <c r="G1742" s="161"/>
      <c r="H1742" s="51"/>
      <c r="I1742" s="161" t="s">
        <v>9</v>
      </c>
      <c r="J1742" s="161"/>
      <c r="K1742" s="161"/>
      <c r="L1742" s="161"/>
      <c r="M1742" s="161"/>
      <c r="N1742" s="62"/>
      <c r="O1742" s="62"/>
      <c r="P1742" s="50">
        <f>I1757-I1755</f>
        <v>18</v>
      </c>
      <c r="Q1742" s="51"/>
    </row>
    <row r="1743" spans="2:18" x14ac:dyDescent="0.2">
      <c r="B1743" s="34">
        <v>0</v>
      </c>
      <c r="C1743" s="47">
        <v>0.53300000000000003</v>
      </c>
      <c r="D1743" s="47"/>
      <c r="E1743" s="34"/>
      <c r="F1743" s="34"/>
      <c r="G1743" s="34"/>
      <c r="H1743" s="34"/>
      <c r="I1743" s="48"/>
      <c r="J1743" s="49"/>
      <c r="K1743" s="47"/>
      <c r="L1743" s="34"/>
      <c r="M1743" s="47"/>
      <c r="N1743" s="50"/>
      <c r="O1743" s="50"/>
      <c r="P1743" s="50"/>
      <c r="Q1743" s="51"/>
      <c r="R1743" s="21"/>
    </row>
    <row r="1744" spans="2:18" x14ac:dyDescent="0.2">
      <c r="B1744" s="34">
        <v>5</v>
      </c>
      <c r="C1744" s="47">
        <v>0.51200000000000001</v>
      </c>
      <c r="D1744" s="47"/>
      <c r="E1744" s="47">
        <f>(C1743+C1744)/2</f>
        <v>0.52249999999999996</v>
      </c>
      <c r="F1744" s="34">
        <f t="shared" ref="F1744:F1763" si="471">B1744-B1743</f>
        <v>5</v>
      </c>
      <c r="G1744" s="47">
        <f>E1744*F1744</f>
        <v>2.6124999999999998</v>
      </c>
      <c r="H1744" s="34"/>
      <c r="I1744" s="33"/>
      <c r="J1744" s="33"/>
      <c r="K1744" s="47"/>
      <c r="L1744" s="34"/>
      <c r="M1744" s="47"/>
      <c r="N1744" s="50"/>
      <c r="O1744" s="50"/>
      <c r="P1744" s="50"/>
      <c r="Q1744" s="52"/>
      <c r="R1744" s="21"/>
    </row>
    <row r="1745" spans="2:18" x14ac:dyDescent="0.2">
      <c r="B1745" s="34">
        <v>10</v>
      </c>
      <c r="C1745" s="47">
        <v>0.49399999999999999</v>
      </c>
      <c r="D1745" s="47"/>
      <c r="E1745" s="47">
        <f t="shared" ref="E1745:E1763" si="472">(C1744+C1745)/2</f>
        <v>0.503</v>
      </c>
      <c r="F1745" s="34">
        <f t="shared" si="471"/>
        <v>5</v>
      </c>
      <c r="G1745" s="47">
        <f t="shared" ref="G1745:G1763" si="473">E1745*F1745</f>
        <v>2.5150000000000001</v>
      </c>
      <c r="H1745" s="34"/>
      <c r="I1745" s="33"/>
      <c r="J1745" s="33"/>
      <c r="K1745" s="47"/>
      <c r="L1745" s="34"/>
      <c r="M1745" s="47"/>
      <c r="N1745" s="50"/>
      <c r="O1745" s="50"/>
      <c r="P1745" s="50"/>
      <c r="Q1745" s="52"/>
      <c r="R1745" s="21"/>
    </row>
    <row r="1746" spans="2:18" x14ac:dyDescent="0.2">
      <c r="B1746" s="34">
        <v>12</v>
      </c>
      <c r="C1746" s="47">
        <v>-6.7000000000000004E-2</v>
      </c>
      <c r="D1746" s="47"/>
      <c r="E1746" s="47">
        <f t="shared" si="472"/>
        <v>0.2135</v>
      </c>
      <c r="F1746" s="34">
        <f t="shared" si="471"/>
        <v>2</v>
      </c>
      <c r="G1746" s="47">
        <f t="shared" si="473"/>
        <v>0.42699999999999999</v>
      </c>
      <c r="H1746" s="34"/>
      <c r="I1746" s="33"/>
      <c r="J1746" s="33"/>
      <c r="K1746" s="47"/>
      <c r="L1746" s="34"/>
      <c r="M1746" s="47"/>
      <c r="N1746" s="50"/>
      <c r="O1746" s="50"/>
      <c r="P1746" s="50"/>
      <c r="Q1746" s="52"/>
      <c r="R1746" s="21"/>
    </row>
    <row r="1747" spans="2:18" x14ac:dyDescent="0.2">
      <c r="B1747" s="34">
        <v>14</v>
      </c>
      <c r="C1747" s="47">
        <v>-0.66700000000000004</v>
      </c>
      <c r="D1747" s="47"/>
      <c r="E1747" s="47">
        <f t="shared" si="472"/>
        <v>-0.36699999999999999</v>
      </c>
      <c r="F1747" s="34">
        <f t="shared" si="471"/>
        <v>2</v>
      </c>
      <c r="G1747" s="47">
        <f t="shared" si="473"/>
        <v>-0.73399999999999999</v>
      </c>
      <c r="H1747" s="34"/>
      <c r="I1747" s="33"/>
      <c r="J1747" s="33"/>
      <c r="K1747" s="47"/>
      <c r="L1747" s="34"/>
      <c r="M1747" s="47"/>
      <c r="N1747" s="50"/>
      <c r="O1747" s="50"/>
      <c r="P1747" s="50"/>
      <c r="Q1747" s="52"/>
      <c r="R1747" s="21"/>
    </row>
    <row r="1748" spans="2:18" x14ac:dyDescent="0.2">
      <c r="B1748" s="34">
        <v>17</v>
      </c>
      <c r="C1748" s="47">
        <v>-1.073</v>
      </c>
      <c r="D1748" s="47"/>
      <c r="E1748" s="47">
        <f t="shared" si="472"/>
        <v>-0.87</v>
      </c>
      <c r="F1748" s="34">
        <f t="shared" si="471"/>
        <v>3</v>
      </c>
      <c r="G1748" s="47">
        <f t="shared" si="473"/>
        <v>-2.61</v>
      </c>
      <c r="H1748" s="34"/>
      <c r="I1748" s="33"/>
      <c r="J1748" s="33"/>
      <c r="K1748" s="47"/>
      <c r="L1748" s="34"/>
      <c r="M1748" s="47"/>
      <c r="N1748" s="50"/>
      <c r="O1748" s="50"/>
      <c r="P1748" s="50"/>
      <c r="Q1748" s="52"/>
      <c r="R1748" s="21"/>
    </row>
    <row r="1749" spans="2:18" x14ac:dyDescent="0.2">
      <c r="B1749" s="34">
        <v>20</v>
      </c>
      <c r="C1749" s="47">
        <v>-1.087</v>
      </c>
      <c r="D1749" s="47"/>
      <c r="E1749" s="47">
        <f t="shared" si="472"/>
        <v>-1.08</v>
      </c>
      <c r="F1749" s="34">
        <f t="shared" si="471"/>
        <v>3</v>
      </c>
      <c r="G1749" s="47">
        <f t="shared" si="473"/>
        <v>-3.24</v>
      </c>
      <c r="H1749" s="51"/>
      <c r="I1749" s="33">
        <v>0</v>
      </c>
      <c r="J1749" s="33">
        <v>0.53300000000000003</v>
      </c>
      <c r="K1749" s="47"/>
      <c r="L1749" s="34"/>
      <c r="M1749" s="47"/>
      <c r="N1749" s="50"/>
      <c r="O1749" s="50"/>
      <c r="P1749" s="50"/>
      <c r="Q1749" s="52"/>
      <c r="R1749" s="21"/>
    </row>
    <row r="1750" spans="2:18" x14ac:dyDescent="0.2">
      <c r="B1750" s="34">
        <v>23</v>
      </c>
      <c r="C1750" s="47">
        <v>-1.006</v>
      </c>
      <c r="D1750" s="47"/>
      <c r="E1750" s="47">
        <f t="shared" si="472"/>
        <v>-1.0465</v>
      </c>
      <c r="F1750" s="34">
        <f t="shared" si="471"/>
        <v>3</v>
      </c>
      <c r="G1750" s="47">
        <f t="shared" si="473"/>
        <v>-3.1395</v>
      </c>
      <c r="H1750" s="51"/>
      <c r="I1750" s="33">
        <v>5</v>
      </c>
      <c r="J1750" s="33">
        <v>0.51200000000000001</v>
      </c>
      <c r="K1750" s="47">
        <f t="shared" ref="K1750:K1767" si="474">AVERAGE(J1749,J1750)</f>
        <v>0.52249999999999996</v>
      </c>
      <c r="L1750" s="34">
        <f t="shared" ref="L1750:L1767" si="475">I1750-I1749</f>
        <v>5</v>
      </c>
      <c r="M1750" s="47">
        <f t="shared" ref="M1750:M1767" si="476">L1750*K1750</f>
        <v>2.6124999999999998</v>
      </c>
      <c r="N1750" s="50"/>
      <c r="O1750" s="50"/>
      <c r="P1750" s="50"/>
      <c r="Q1750" s="52"/>
      <c r="R1750" s="21"/>
    </row>
    <row r="1751" spans="2:18" x14ac:dyDescent="0.2">
      <c r="B1751" s="34">
        <v>26</v>
      </c>
      <c r="C1751" s="47">
        <v>-1.069</v>
      </c>
      <c r="D1751" s="47"/>
      <c r="E1751" s="47">
        <f t="shared" si="472"/>
        <v>-1.0375000000000001</v>
      </c>
      <c r="F1751" s="34">
        <f t="shared" si="471"/>
        <v>3</v>
      </c>
      <c r="G1751" s="47">
        <f t="shared" si="473"/>
        <v>-3.1125000000000003</v>
      </c>
      <c r="H1751" s="51"/>
      <c r="I1751" s="33">
        <v>10</v>
      </c>
      <c r="J1751" s="33">
        <v>0.49399999999999999</v>
      </c>
      <c r="K1751" s="47">
        <f t="shared" si="474"/>
        <v>0.503</v>
      </c>
      <c r="L1751" s="34">
        <f t="shared" si="475"/>
        <v>5</v>
      </c>
      <c r="M1751" s="47">
        <f t="shared" si="476"/>
        <v>2.5150000000000001</v>
      </c>
      <c r="N1751" s="53"/>
      <c r="O1751" s="53"/>
      <c r="P1751" s="53"/>
      <c r="Q1751" s="52"/>
      <c r="R1751" s="21"/>
    </row>
    <row r="1752" spans="2:18" x14ac:dyDescent="0.2">
      <c r="B1752" s="34">
        <v>30</v>
      </c>
      <c r="C1752" s="47">
        <v>-1.1160000000000001</v>
      </c>
      <c r="D1752" s="47"/>
      <c r="E1752" s="47">
        <f t="shared" si="472"/>
        <v>-1.0925</v>
      </c>
      <c r="F1752" s="34">
        <f t="shared" si="471"/>
        <v>4</v>
      </c>
      <c r="G1752" s="47">
        <f t="shared" si="473"/>
        <v>-4.37</v>
      </c>
      <c r="H1752" s="34"/>
      <c r="I1752" s="33">
        <v>12</v>
      </c>
      <c r="J1752" s="33">
        <v>-6.7000000000000004E-2</v>
      </c>
      <c r="K1752" s="47">
        <f t="shared" si="474"/>
        <v>0.2135</v>
      </c>
      <c r="L1752" s="34">
        <f t="shared" si="475"/>
        <v>2</v>
      </c>
      <c r="M1752" s="47">
        <f t="shared" si="476"/>
        <v>0.42699999999999999</v>
      </c>
      <c r="N1752" s="50"/>
      <c r="O1752" s="50"/>
      <c r="P1752" s="50"/>
      <c r="Q1752" s="52"/>
      <c r="R1752" s="21"/>
    </row>
    <row r="1753" spans="2:18" x14ac:dyDescent="0.2">
      <c r="B1753" s="34">
        <v>34</v>
      </c>
      <c r="C1753" s="47">
        <v>-1.07</v>
      </c>
      <c r="D1753" s="47"/>
      <c r="E1753" s="47">
        <f t="shared" si="472"/>
        <v>-1.093</v>
      </c>
      <c r="F1753" s="34">
        <f t="shared" si="471"/>
        <v>4</v>
      </c>
      <c r="G1753" s="47">
        <f t="shared" si="473"/>
        <v>-4.3719999999999999</v>
      </c>
      <c r="H1753" s="34"/>
      <c r="I1753" s="33">
        <v>14</v>
      </c>
      <c r="J1753" s="33">
        <v>-0.66700000000000004</v>
      </c>
      <c r="K1753" s="47">
        <f t="shared" si="474"/>
        <v>-0.36699999999999999</v>
      </c>
      <c r="L1753" s="34">
        <f t="shared" si="475"/>
        <v>2</v>
      </c>
      <c r="M1753" s="47">
        <f t="shared" si="476"/>
        <v>-0.73399999999999999</v>
      </c>
      <c r="N1753" s="53"/>
      <c r="O1753" s="53"/>
      <c r="P1753" s="53"/>
      <c r="Q1753" s="52"/>
      <c r="R1753" s="21"/>
    </row>
    <row r="1754" spans="2:18" x14ac:dyDescent="0.2">
      <c r="B1754" s="34">
        <v>37</v>
      </c>
      <c r="C1754" s="47">
        <v>-0.67700000000000005</v>
      </c>
      <c r="D1754" s="47"/>
      <c r="E1754" s="47">
        <f t="shared" si="472"/>
        <v>-0.87350000000000005</v>
      </c>
      <c r="F1754" s="34">
        <f t="shared" si="471"/>
        <v>3</v>
      </c>
      <c r="G1754" s="47">
        <f t="shared" si="473"/>
        <v>-2.6205000000000003</v>
      </c>
      <c r="H1754" s="34"/>
      <c r="I1754" s="34">
        <f>I1755-(J1754-J1755)*2</f>
        <v>15.68</v>
      </c>
      <c r="J1754" s="34">
        <v>-0.9</v>
      </c>
      <c r="K1754" s="47">
        <f t="shared" si="474"/>
        <v>-0.78350000000000009</v>
      </c>
      <c r="L1754" s="34">
        <f t="shared" si="475"/>
        <v>1.6799999999999997</v>
      </c>
      <c r="M1754" s="47">
        <f t="shared" si="476"/>
        <v>-1.3162799999999999</v>
      </c>
      <c r="N1754" s="53"/>
      <c r="O1754" s="53"/>
      <c r="P1754" s="53"/>
      <c r="Q1754" s="52"/>
      <c r="R1754" s="21"/>
    </row>
    <row r="1755" spans="2:18" x14ac:dyDescent="0.2">
      <c r="B1755" s="34">
        <v>40</v>
      </c>
      <c r="C1755" s="47">
        <v>-0.17499999999999999</v>
      </c>
      <c r="D1755" s="47"/>
      <c r="E1755" s="47">
        <f t="shared" si="472"/>
        <v>-0.42600000000000005</v>
      </c>
      <c r="F1755" s="34">
        <f t="shared" si="471"/>
        <v>3</v>
      </c>
      <c r="G1755" s="47">
        <f t="shared" si="473"/>
        <v>-1.278</v>
      </c>
      <c r="H1755" s="34"/>
      <c r="I1755" s="33">
        <f>I1756-9</f>
        <v>18</v>
      </c>
      <c r="J1755" s="33">
        <f>J1756</f>
        <v>-2.06</v>
      </c>
      <c r="K1755" s="47">
        <f t="shared" si="474"/>
        <v>-1.48</v>
      </c>
      <c r="L1755" s="34">
        <f t="shared" si="475"/>
        <v>2.3200000000000003</v>
      </c>
      <c r="M1755" s="47">
        <f t="shared" si="476"/>
        <v>-3.4336000000000002</v>
      </c>
      <c r="N1755" s="50"/>
      <c r="O1755" s="50"/>
      <c r="P1755" s="50"/>
      <c r="Q1755" s="51"/>
      <c r="R1755" s="21"/>
    </row>
    <row r="1756" spans="2:18" x14ac:dyDescent="0.2">
      <c r="B1756" s="34">
        <v>43</v>
      </c>
      <c r="C1756" s="47">
        <v>0.80700000000000005</v>
      </c>
      <c r="D1756" s="47"/>
      <c r="E1756" s="47">
        <f t="shared" si="472"/>
        <v>0.31600000000000006</v>
      </c>
      <c r="F1756" s="34">
        <f t="shared" si="471"/>
        <v>3</v>
      </c>
      <c r="G1756" s="47">
        <f t="shared" si="473"/>
        <v>0.94800000000000018</v>
      </c>
      <c r="H1756" s="54"/>
      <c r="I1756" s="33">
        <v>27</v>
      </c>
      <c r="J1756" s="33">
        <v>-2.06</v>
      </c>
      <c r="K1756" s="47">
        <f t="shared" si="474"/>
        <v>-2.06</v>
      </c>
      <c r="L1756" s="34">
        <f t="shared" si="475"/>
        <v>9</v>
      </c>
      <c r="M1756" s="47">
        <f t="shared" si="476"/>
        <v>-18.54</v>
      </c>
      <c r="N1756" s="50"/>
      <c r="O1756" s="50"/>
      <c r="P1756" s="50"/>
      <c r="Q1756" s="51"/>
      <c r="R1756" s="21"/>
    </row>
    <row r="1757" spans="2:18" x14ac:dyDescent="0.2">
      <c r="B1757" s="34">
        <v>46</v>
      </c>
      <c r="C1757" s="47">
        <v>2.024</v>
      </c>
      <c r="D1757" s="47"/>
      <c r="E1757" s="47">
        <f t="shared" si="472"/>
        <v>1.4155</v>
      </c>
      <c r="F1757" s="34">
        <f t="shared" si="471"/>
        <v>3</v>
      </c>
      <c r="G1757" s="47">
        <f t="shared" si="473"/>
        <v>4.2465000000000002</v>
      </c>
      <c r="H1757" s="54"/>
      <c r="I1757" s="34">
        <f>I1756+9</f>
        <v>36</v>
      </c>
      <c r="J1757" s="34">
        <f>J1756</f>
        <v>-2.06</v>
      </c>
      <c r="K1757" s="47">
        <f t="shared" si="474"/>
        <v>-2.06</v>
      </c>
      <c r="L1757" s="34">
        <f t="shared" si="475"/>
        <v>9</v>
      </c>
      <c r="M1757" s="47">
        <f t="shared" si="476"/>
        <v>-18.54</v>
      </c>
      <c r="N1757" s="50"/>
      <c r="O1757" s="50"/>
      <c r="P1757" s="50"/>
      <c r="Q1757" s="51"/>
      <c r="R1757" s="21"/>
    </row>
    <row r="1758" spans="2:18" x14ac:dyDescent="0.2">
      <c r="B1758" s="48">
        <v>48</v>
      </c>
      <c r="C1758" s="55">
        <v>3.827</v>
      </c>
      <c r="D1758" s="55"/>
      <c r="E1758" s="47">
        <f t="shared" si="472"/>
        <v>2.9255</v>
      </c>
      <c r="F1758" s="34">
        <f t="shared" si="471"/>
        <v>2</v>
      </c>
      <c r="G1758" s="47">
        <f t="shared" si="473"/>
        <v>5.851</v>
      </c>
      <c r="H1758" s="54"/>
      <c r="I1758" s="34">
        <f>I1757+(J1758-J1757)*2</f>
        <v>39.119999999999997</v>
      </c>
      <c r="J1758" s="34">
        <v>-0.5</v>
      </c>
      <c r="K1758" s="47">
        <f t="shared" si="474"/>
        <v>-1.28</v>
      </c>
      <c r="L1758" s="34">
        <f t="shared" si="475"/>
        <v>3.1199999999999974</v>
      </c>
      <c r="M1758" s="47">
        <f t="shared" si="476"/>
        <v>-3.9935999999999967</v>
      </c>
      <c r="N1758" s="50"/>
      <c r="O1758" s="50"/>
      <c r="P1758" s="50"/>
      <c r="Q1758" s="51"/>
      <c r="R1758" s="21"/>
    </row>
    <row r="1759" spans="2:18" x14ac:dyDescent="0.2">
      <c r="B1759" s="48">
        <v>50</v>
      </c>
      <c r="C1759" s="55">
        <v>5.3330000000000002</v>
      </c>
      <c r="D1759" s="55"/>
      <c r="E1759" s="47">
        <f t="shared" si="472"/>
        <v>4.58</v>
      </c>
      <c r="F1759" s="34">
        <f t="shared" si="471"/>
        <v>2</v>
      </c>
      <c r="G1759" s="47">
        <f t="shared" si="473"/>
        <v>9.16</v>
      </c>
      <c r="H1759" s="54"/>
      <c r="I1759" s="34">
        <v>40</v>
      </c>
      <c r="J1759" s="56">
        <v>-0.17499999999999999</v>
      </c>
      <c r="K1759" s="47">
        <f t="shared" si="474"/>
        <v>-0.33750000000000002</v>
      </c>
      <c r="L1759" s="34">
        <f t="shared" si="475"/>
        <v>0.88000000000000256</v>
      </c>
      <c r="M1759" s="47">
        <f t="shared" si="476"/>
        <v>-0.29700000000000087</v>
      </c>
      <c r="N1759" s="51"/>
      <c r="O1759" s="53"/>
      <c r="P1759" s="53"/>
      <c r="Q1759" s="51"/>
    </row>
    <row r="1760" spans="2:18" x14ac:dyDescent="0.2">
      <c r="B1760" s="48">
        <v>54</v>
      </c>
      <c r="C1760" s="55">
        <v>5.3419999999999996</v>
      </c>
      <c r="D1760" s="55"/>
      <c r="E1760" s="47">
        <f t="shared" si="472"/>
        <v>5.3375000000000004</v>
      </c>
      <c r="F1760" s="34">
        <f t="shared" si="471"/>
        <v>4</v>
      </c>
      <c r="G1760" s="47">
        <f t="shared" si="473"/>
        <v>21.35</v>
      </c>
      <c r="H1760" s="54"/>
      <c r="I1760" s="48">
        <v>43</v>
      </c>
      <c r="J1760" s="48">
        <v>0.80700000000000005</v>
      </c>
      <c r="K1760" s="47">
        <f t="shared" si="474"/>
        <v>0.31600000000000006</v>
      </c>
      <c r="L1760" s="34">
        <f t="shared" si="475"/>
        <v>3</v>
      </c>
      <c r="M1760" s="47">
        <f t="shared" si="476"/>
        <v>0.94800000000000018</v>
      </c>
      <c r="N1760" s="51"/>
      <c r="O1760" s="57"/>
      <c r="P1760" s="57"/>
      <c r="Q1760" s="51"/>
    </row>
    <row r="1761" spans="2:18" x14ac:dyDescent="0.2">
      <c r="B1761" s="48">
        <v>59</v>
      </c>
      <c r="C1761" s="55">
        <v>5.3019999999999996</v>
      </c>
      <c r="D1761" s="55"/>
      <c r="E1761" s="47">
        <f t="shared" si="472"/>
        <v>5.3219999999999992</v>
      </c>
      <c r="F1761" s="34">
        <f t="shared" si="471"/>
        <v>5</v>
      </c>
      <c r="G1761" s="47">
        <f t="shared" si="473"/>
        <v>26.609999999999996</v>
      </c>
      <c r="H1761" s="51"/>
      <c r="I1761" s="48">
        <v>46</v>
      </c>
      <c r="J1761" s="48">
        <v>2.024</v>
      </c>
      <c r="K1761" s="47">
        <f t="shared" si="474"/>
        <v>1.4155</v>
      </c>
      <c r="L1761" s="34">
        <f t="shared" si="475"/>
        <v>3</v>
      </c>
      <c r="M1761" s="47">
        <f t="shared" si="476"/>
        <v>4.2465000000000002</v>
      </c>
      <c r="N1761" s="51"/>
      <c r="O1761" s="57"/>
      <c r="P1761" s="57"/>
      <c r="Q1761" s="51"/>
    </row>
    <row r="1762" spans="2:18" x14ac:dyDescent="0.2">
      <c r="B1762" s="48">
        <v>61</v>
      </c>
      <c r="C1762" s="55">
        <v>5.8319999999999999</v>
      </c>
      <c r="D1762" s="55"/>
      <c r="E1762" s="47">
        <f t="shared" si="472"/>
        <v>5.5670000000000002</v>
      </c>
      <c r="F1762" s="34">
        <f t="shared" si="471"/>
        <v>2</v>
      </c>
      <c r="G1762" s="47">
        <f t="shared" si="473"/>
        <v>11.134</v>
      </c>
      <c r="H1762" s="51"/>
      <c r="I1762" s="48">
        <v>48</v>
      </c>
      <c r="J1762" s="48">
        <v>3.827</v>
      </c>
      <c r="K1762" s="47">
        <f t="shared" si="474"/>
        <v>2.9255</v>
      </c>
      <c r="L1762" s="34">
        <f t="shared" si="475"/>
        <v>2</v>
      </c>
      <c r="M1762" s="47">
        <f t="shared" si="476"/>
        <v>5.851</v>
      </c>
      <c r="N1762" s="57"/>
      <c r="O1762" s="57"/>
      <c r="P1762" s="57"/>
      <c r="Q1762" s="51"/>
    </row>
    <row r="1763" spans="2:18" x14ac:dyDescent="0.2">
      <c r="B1763" s="48">
        <v>63</v>
      </c>
      <c r="C1763" s="55">
        <v>3.7829999999999999</v>
      </c>
      <c r="D1763" s="55"/>
      <c r="E1763" s="47">
        <f t="shared" si="472"/>
        <v>4.8075000000000001</v>
      </c>
      <c r="F1763" s="34">
        <f t="shared" si="471"/>
        <v>2</v>
      </c>
      <c r="G1763" s="47">
        <f t="shared" si="473"/>
        <v>9.6150000000000002</v>
      </c>
      <c r="H1763" s="51"/>
      <c r="I1763" s="48">
        <v>50</v>
      </c>
      <c r="J1763" s="48">
        <v>5.3330000000000002</v>
      </c>
      <c r="K1763" s="47">
        <f t="shared" si="474"/>
        <v>4.58</v>
      </c>
      <c r="L1763" s="34">
        <f t="shared" si="475"/>
        <v>2</v>
      </c>
      <c r="M1763" s="47">
        <f t="shared" si="476"/>
        <v>9.16</v>
      </c>
      <c r="N1763" s="57"/>
      <c r="O1763" s="57"/>
      <c r="P1763" s="57"/>
      <c r="Q1763" s="51"/>
    </row>
    <row r="1764" spans="2:18" x14ac:dyDescent="0.2">
      <c r="B1764" s="48"/>
      <c r="C1764" s="55"/>
      <c r="D1764" s="55"/>
      <c r="E1764" s="47"/>
      <c r="F1764" s="34"/>
      <c r="G1764" s="47"/>
      <c r="H1764" s="51"/>
      <c r="I1764" s="48">
        <v>54</v>
      </c>
      <c r="J1764" s="48">
        <v>5.3419999999999996</v>
      </c>
      <c r="K1764" s="47">
        <f t="shared" si="474"/>
        <v>5.3375000000000004</v>
      </c>
      <c r="L1764" s="34">
        <f t="shared" si="475"/>
        <v>4</v>
      </c>
      <c r="M1764" s="47">
        <f t="shared" si="476"/>
        <v>21.35</v>
      </c>
      <c r="N1764" s="57"/>
      <c r="O1764" s="57"/>
      <c r="P1764" s="57"/>
      <c r="Q1764" s="51"/>
    </row>
    <row r="1765" spans="2:18" x14ac:dyDescent="0.2">
      <c r="B1765" s="48"/>
      <c r="C1765" s="55"/>
      <c r="D1765" s="55"/>
      <c r="E1765" s="47"/>
      <c r="F1765" s="34"/>
      <c r="G1765" s="47"/>
      <c r="H1765" s="47"/>
      <c r="I1765" s="48">
        <v>59</v>
      </c>
      <c r="J1765" s="48">
        <v>5.3019999999999996</v>
      </c>
      <c r="K1765" s="47">
        <f t="shared" si="474"/>
        <v>5.3219999999999992</v>
      </c>
      <c r="L1765" s="34">
        <f t="shared" si="475"/>
        <v>5</v>
      </c>
      <c r="M1765" s="47">
        <f t="shared" si="476"/>
        <v>26.609999999999996</v>
      </c>
      <c r="N1765" s="57"/>
      <c r="O1765" s="57"/>
      <c r="P1765" s="57"/>
      <c r="Q1765" s="51"/>
    </row>
    <row r="1766" spans="2:18" x14ac:dyDescent="0.2">
      <c r="B1766" s="48"/>
      <c r="C1766" s="55"/>
      <c r="D1766" s="55"/>
      <c r="E1766" s="47"/>
      <c r="F1766" s="34"/>
      <c r="G1766" s="47"/>
      <c r="H1766" s="47"/>
      <c r="I1766" s="48">
        <v>61</v>
      </c>
      <c r="J1766" s="48">
        <v>5.8319999999999999</v>
      </c>
      <c r="K1766" s="47">
        <f t="shared" si="474"/>
        <v>5.5670000000000002</v>
      </c>
      <c r="L1766" s="34">
        <f t="shared" si="475"/>
        <v>2</v>
      </c>
      <c r="M1766" s="47">
        <f t="shared" si="476"/>
        <v>11.134</v>
      </c>
      <c r="N1766" s="53"/>
      <c r="O1766" s="57"/>
      <c r="P1766" s="57"/>
      <c r="Q1766" s="51"/>
    </row>
    <row r="1767" spans="2:18" x14ac:dyDescent="0.2">
      <c r="B1767" s="48"/>
      <c r="C1767" s="55"/>
      <c r="D1767" s="55"/>
      <c r="E1767" s="47"/>
      <c r="F1767" s="34"/>
      <c r="G1767" s="47"/>
      <c r="H1767" s="47"/>
      <c r="I1767" s="48">
        <v>63</v>
      </c>
      <c r="J1767" s="48">
        <v>3.7829999999999999</v>
      </c>
      <c r="K1767" s="47">
        <f t="shared" si="474"/>
        <v>4.8075000000000001</v>
      </c>
      <c r="L1767" s="34">
        <f t="shared" si="475"/>
        <v>2</v>
      </c>
      <c r="M1767" s="47">
        <f t="shared" si="476"/>
        <v>9.6150000000000002</v>
      </c>
      <c r="N1767" s="50"/>
      <c r="O1767" s="50"/>
      <c r="P1767" s="50"/>
      <c r="Q1767" s="51"/>
      <c r="R1767" s="21"/>
    </row>
    <row r="1768" spans="2:18" x14ac:dyDescent="0.2">
      <c r="B1768" s="48"/>
      <c r="C1768" s="55"/>
      <c r="D1768" s="55"/>
      <c r="E1768" s="47"/>
      <c r="F1768" s="34"/>
      <c r="G1768" s="47"/>
      <c r="H1768" s="47"/>
      <c r="I1768" s="47"/>
      <c r="J1768" s="48"/>
      <c r="K1768" s="47"/>
      <c r="L1768" s="34"/>
      <c r="M1768" s="47"/>
      <c r="N1768" s="50"/>
      <c r="O1768" s="50"/>
      <c r="P1768" s="50"/>
      <c r="Q1768" s="51"/>
      <c r="R1768" s="21"/>
    </row>
    <row r="1769" spans="2:18" ht="15" x14ac:dyDescent="0.2">
      <c r="B1769" s="48"/>
      <c r="C1769" s="55"/>
      <c r="D1769" s="55"/>
      <c r="E1769" s="47"/>
      <c r="F1769" s="34">
        <f>SUM(F1744:F1768)</f>
        <v>63</v>
      </c>
      <c r="G1769" s="47">
        <f>SUM(G1744:G1768)</f>
        <v>68.992499999999993</v>
      </c>
      <c r="H1769" s="47"/>
      <c r="I1769" s="47"/>
      <c r="J1769" s="58"/>
      <c r="K1769" s="47"/>
      <c r="L1769" s="34">
        <f>SUM(L1747:L1768)</f>
        <v>63</v>
      </c>
      <c r="M1769" s="47">
        <f>SUM(M1747:M1768)</f>
        <v>47.614519999999999</v>
      </c>
      <c r="N1769" s="50"/>
      <c r="O1769" s="50"/>
      <c r="P1769" s="50"/>
      <c r="Q1769" s="51"/>
      <c r="R1769" s="21"/>
    </row>
    <row r="1770" spans="2:18" x14ac:dyDescent="0.2">
      <c r="B1770" s="48"/>
      <c r="C1770" s="55"/>
      <c r="D1770" s="55"/>
      <c r="E1770" s="47"/>
      <c r="F1770" s="34"/>
      <c r="G1770" s="47"/>
      <c r="H1770" s="34" t="s">
        <v>10</v>
      </c>
      <c r="I1770" s="34"/>
      <c r="J1770" s="34">
        <f>G1769</f>
        <v>68.992499999999993</v>
      </c>
      <c r="K1770" s="47" t="s">
        <v>11</v>
      </c>
      <c r="L1770" s="34">
        <f>M1769</f>
        <v>47.614519999999999</v>
      </c>
      <c r="M1770" s="47">
        <f>J1770-L1770</f>
        <v>21.377979999999994</v>
      </c>
      <c r="N1770" s="50"/>
      <c r="O1770" s="50"/>
      <c r="P1770" s="50"/>
      <c r="Q1770" s="51"/>
      <c r="R1770" s="21"/>
    </row>
    <row r="1771" spans="2:18" x14ac:dyDescent="0.2">
      <c r="B1771" s="52"/>
      <c r="C1771" s="59"/>
      <c r="D1771" s="59"/>
      <c r="E1771" s="51"/>
      <c r="F1771" s="51"/>
      <c r="G1771" s="51"/>
      <c r="H1771" s="51"/>
      <c r="I1771" s="51"/>
      <c r="J1771" s="60"/>
      <c r="K1771" s="51"/>
      <c r="L1771" s="51"/>
      <c r="M1771" s="51"/>
      <c r="N1771" s="51"/>
      <c r="O1771" s="51"/>
      <c r="P1771" s="51"/>
      <c r="Q1771" s="51"/>
    </row>
    <row r="1772" spans="2:18" ht="15" x14ac:dyDescent="0.2">
      <c r="B1772" s="58"/>
      <c r="C1772" s="61"/>
      <c r="D1772" s="61"/>
      <c r="E1772" s="58"/>
      <c r="F1772" s="54" t="s">
        <v>7</v>
      </c>
      <c r="G1772" s="54"/>
      <c r="H1772" s="160">
        <v>9.6</v>
      </c>
      <c r="I1772" s="160"/>
      <c r="J1772" s="58"/>
      <c r="K1772" s="58"/>
      <c r="L1772" s="58"/>
      <c r="M1772" s="58"/>
      <c r="N1772" s="57"/>
      <c r="O1772" s="57"/>
      <c r="P1772" s="57"/>
      <c r="Q1772" s="51"/>
    </row>
    <row r="1773" spans="2:18" x14ac:dyDescent="0.2">
      <c r="B1773" s="161" t="s">
        <v>8</v>
      </c>
      <c r="C1773" s="161"/>
      <c r="D1773" s="161"/>
      <c r="E1773" s="161"/>
      <c r="F1773" s="161"/>
      <c r="G1773" s="161"/>
      <c r="H1773" s="51"/>
      <c r="I1773" s="161" t="s">
        <v>9</v>
      </c>
      <c r="J1773" s="161"/>
      <c r="K1773" s="161"/>
      <c r="L1773" s="161"/>
      <c r="M1773" s="161"/>
      <c r="N1773" s="62"/>
      <c r="O1773" s="62"/>
      <c r="P1773" s="50">
        <f>I1788-I1786</f>
        <v>18</v>
      </c>
      <c r="Q1773" s="51"/>
    </row>
    <row r="1774" spans="2:18" x14ac:dyDescent="0.2">
      <c r="B1774" s="34">
        <v>0</v>
      </c>
      <c r="C1774" s="47">
        <v>1.1080000000000001</v>
      </c>
      <c r="D1774" s="47"/>
      <c r="E1774" s="34"/>
      <c r="F1774" s="34"/>
      <c r="G1774" s="34"/>
      <c r="H1774" s="34"/>
      <c r="I1774" s="48"/>
      <c r="J1774" s="49"/>
      <c r="K1774" s="47"/>
      <c r="L1774" s="34"/>
      <c r="M1774" s="47"/>
      <c r="N1774" s="50"/>
      <c r="O1774" s="50"/>
      <c r="P1774" s="50"/>
      <c r="Q1774" s="51"/>
      <c r="R1774" s="21"/>
    </row>
    <row r="1775" spans="2:18" x14ac:dyDescent="0.2">
      <c r="B1775" s="34">
        <v>5</v>
      </c>
      <c r="C1775" s="47">
        <v>1.0569999999999999</v>
      </c>
      <c r="D1775" s="47"/>
      <c r="E1775" s="47">
        <f>(C1774+C1775)/2</f>
        <v>1.0825</v>
      </c>
      <c r="F1775" s="34">
        <f t="shared" ref="F1775:F1795" si="477">B1775-B1774</f>
        <v>5</v>
      </c>
      <c r="G1775" s="47">
        <f>E1775*F1775</f>
        <v>5.4124999999999996</v>
      </c>
      <c r="H1775" s="34"/>
      <c r="I1775" s="33"/>
      <c r="J1775" s="33"/>
      <c r="K1775" s="47"/>
      <c r="L1775" s="34"/>
      <c r="M1775" s="47"/>
      <c r="N1775" s="50"/>
      <c r="O1775" s="50"/>
      <c r="P1775" s="50"/>
      <c r="Q1775" s="52"/>
      <c r="R1775" s="21"/>
    </row>
    <row r="1776" spans="2:18" x14ac:dyDescent="0.2">
      <c r="B1776" s="34">
        <v>10</v>
      </c>
      <c r="C1776" s="47">
        <v>1.0489999999999999</v>
      </c>
      <c r="D1776" s="47"/>
      <c r="E1776" s="47">
        <f t="shared" ref="E1776:E1794" si="478">(C1775+C1776)/2</f>
        <v>1.0529999999999999</v>
      </c>
      <c r="F1776" s="34">
        <f t="shared" si="477"/>
        <v>5</v>
      </c>
      <c r="G1776" s="47">
        <f t="shared" ref="G1776:G1794" si="479">E1776*F1776</f>
        <v>5.2649999999999997</v>
      </c>
      <c r="H1776" s="34"/>
      <c r="I1776" s="33"/>
      <c r="J1776" s="33"/>
      <c r="K1776" s="47"/>
      <c r="L1776" s="34"/>
      <c r="M1776" s="47"/>
      <c r="N1776" s="50"/>
      <c r="O1776" s="50"/>
      <c r="P1776" s="50"/>
      <c r="Q1776" s="52"/>
      <c r="R1776" s="21"/>
    </row>
    <row r="1777" spans="2:18" x14ac:dyDescent="0.2">
      <c r="B1777" s="34">
        <v>12</v>
      </c>
      <c r="C1777" s="47">
        <v>0.35699999999999998</v>
      </c>
      <c r="D1777" s="47"/>
      <c r="E1777" s="47">
        <f t="shared" si="478"/>
        <v>0.70299999999999996</v>
      </c>
      <c r="F1777" s="34">
        <f t="shared" si="477"/>
        <v>2</v>
      </c>
      <c r="G1777" s="47">
        <f t="shared" si="479"/>
        <v>1.4059999999999999</v>
      </c>
      <c r="H1777" s="34"/>
      <c r="I1777" s="33"/>
      <c r="J1777" s="33"/>
      <c r="K1777" s="47"/>
      <c r="L1777" s="34"/>
      <c r="M1777" s="47"/>
      <c r="N1777" s="50"/>
      <c r="O1777" s="50"/>
      <c r="P1777" s="50"/>
      <c r="Q1777" s="52"/>
      <c r="R1777" s="21"/>
    </row>
    <row r="1778" spans="2:18" x14ac:dyDescent="0.2">
      <c r="B1778" s="34">
        <v>14</v>
      </c>
      <c r="C1778" s="47">
        <v>-0.7</v>
      </c>
      <c r="D1778" s="47"/>
      <c r="E1778" s="47">
        <f t="shared" si="478"/>
        <v>-0.17149999999999999</v>
      </c>
      <c r="F1778" s="34">
        <f t="shared" si="477"/>
        <v>2</v>
      </c>
      <c r="G1778" s="47">
        <f t="shared" si="479"/>
        <v>-0.34299999999999997</v>
      </c>
      <c r="H1778" s="34"/>
      <c r="I1778" s="33"/>
      <c r="J1778" s="33"/>
      <c r="K1778" s="47"/>
      <c r="L1778" s="34"/>
      <c r="M1778" s="47"/>
      <c r="N1778" s="50"/>
      <c r="O1778" s="50"/>
      <c r="P1778" s="50"/>
      <c r="Q1778" s="52"/>
      <c r="R1778" s="21"/>
    </row>
    <row r="1779" spans="2:18" x14ac:dyDescent="0.2">
      <c r="B1779" s="34">
        <v>17</v>
      </c>
      <c r="C1779" s="47">
        <v>-1.496</v>
      </c>
      <c r="D1779" s="47"/>
      <c r="E1779" s="47">
        <f t="shared" si="478"/>
        <v>-1.0979999999999999</v>
      </c>
      <c r="F1779" s="34">
        <f t="shared" si="477"/>
        <v>3</v>
      </c>
      <c r="G1779" s="47">
        <f t="shared" si="479"/>
        <v>-3.2939999999999996</v>
      </c>
      <c r="H1779" s="34"/>
      <c r="I1779" s="33">
        <v>0</v>
      </c>
      <c r="J1779" s="33">
        <v>0.53300000000000003</v>
      </c>
      <c r="K1779" s="47"/>
      <c r="L1779" s="34"/>
      <c r="M1779" s="47"/>
      <c r="N1779" s="50"/>
      <c r="O1779" s="50"/>
      <c r="P1779" s="50"/>
      <c r="Q1779" s="52"/>
      <c r="R1779" s="21"/>
    </row>
    <row r="1780" spans="2:18" x14ac:dyDescent="0.2">
      <c r="B1780" s="34">
        <v>20</v>
      </c>
      <c r="C1780" s="47">
        <v>-1.9019999999999999</v>
      </c>
      <c r="D1780" s="47"/>
      <c r="E1780" s="47">
        <f t="shared" si="478"/>
        <v>-1.6989999999999998</v>
      </c>
      <c r="F1780" s="34">
        <f t="shared" si="477"/>
        <v>3</v>
      </c>
      <c r="G1780" s="47">
        <f t="shared" si="479"/>
        <v>-5.0969999999999995</v>
      </c>
      <c r="H1780" s="51"/>
      <c r="I1780" s="33">
        <v>5</v>
      </c>
      <c r="J1780" s="33">
        <v>0.51200000000000001</v>
      </c>
      <c r="K1780" s="47">
        <f t="shared" ref="K1780:K1798" si="480">AVERAGE(J1779,J1780)</f>
        <v>0.52249999999999996</v>
      </c>
      <c r="L1780" s="34">
        <f t="shared" ref="L1780:L1798" si="481">I1780-I1779</f>
        <v>5</v>
      </c>
      <c r="M1780" s="47">
        <f t="shared" ref="M1780:M1798" si="482">L1780*K1780</f>
        <v>2.6124999999999998</v>
      </c>
      <c r="N1780" s="50"/>
      <c r="O1780" s="50"/>
      <c r="P1780" s="50"/>
      <c r="Q1780" s="52"/>
      <c r="R1780" s="21"/>
    </row>
    <row r="1781" spans="2:18" x14ac:dyDescent="0.2">
      <c r="B1781" s="34">
        <v>23</v>
      </c>
      <c r="C1781" s="47">
        <v>-2.2919999999999998</v>
      </c>
      <c r="D1781" s="47"/>
      <c r="E1781" s="47">
        <f t="shared" si="478"/>
        <v>-2.097</v>
      </c>
      <c r="F1781" s="34">
        <f t="shared" si="477"/>
        <v>3</v>
      </c>
      <c r="G1781" s="47">
        <f t="shared" si="479"/>
        <v>-6.2910000000000004</v>
      </c>
      <c r="H1781" s="51"/>
      <c r="I1781" s="33">
        <v>10</v>
      </c>
      <c r="J1781" s="33">
        <v>0.49399999999999999</v>
      </c>
      <c r="K1781" s="47">
        <f t="shared" si="480"/>
        <v>0.503</v>
      </c>
      <c r="L1781" s="34">
        <f t="shared" si="481"/>
        <v>5</v>
      </c>
      <c r="M1781" s="47">
        <f t="shared" si="482"/>
        <v>2.5150000000000001</v>
      </c>
      <c r="N1781" s="50"/>
      <c r="O1781" s="50"/>
      <c r="P1781" s="50"/>
      <c r="Q1781" s="52"/>
      <c r="R1781" s="21"/>
    </row>
    <row r="1782" spans="2:18" x14ac:dyDescent="0.2">
      <c r="B1782" s="34">
        <v>26</v>
      </c>
      <c r="C1782" s="47">
        <v>-2.3849999999999998</v>
      </c>
      <c r="D1782" s="47"/>
      <c r="E1782" s="47">
        <f t="shared" si="478"/>
        <v>-2.3384999999999998</v>
      </c>
      <c r="F1782" s="34">
        <f t="shared" si="477"/>
        <v>3</v>
      </c>
      <c r="G1782" s="47">
        <f t="shared" si="479"/>
        <v>-7.0154999999999994</v>
      </c>
      <c r="H1782" s="51"/>
      <c r="I1782" s="33">
        <v>12</v>
      </c>
      <c r="J1782" s="33">
        <v>-6.7000000000000004E-2</v>
      </c>
      <c r="K1782" s="47">
        <f t="shared" si="480"/>
        <v>0.2135</v>
      </c>
      <c r="L1782" s="34">
        <f t="shared" si="481"/>
        <v>2</v>
      </c>
      <c r="M1782" s="47">
        <f t="shared" si="482"/>
        <v>0.42699999999999999</v>
      </c>
      <c r="N1782" s="53"/>
      <c r="O1782" s="53"/>
      <c r="P1782" s="53"/>
      <c r="Q1782" s="52"/>
      <c r="R1782" s="21"/>
    </row>
    <row r="1783" spans="2:18" x14ac:dyDescent="0.2">
      <c r="B1783" s="34">
        <v>29.5</v>
      </c>
      <c r="C1783" s="47">
        <v>-2.452</v>
      </c>
      <c r="D1783" s="47"/>
      <c r="E1783" s="47">
        <f t="shared" si="478"/>
        <v>-2.4184999999999999</v>
      </c>
      <c r="F1783" s="34">
        <f t="shared" si="477"/>
        <v>3.5</v>
      </c>
      <c r="G1783" s="47">
        <f t="shared" si="479"/>
        <v>-8.4647499999999987</v>
      </c>
      <c r="H1783" s="34"/>
      <c r="I1783" s="33">
        <v>14</v>
      </c>
      <c r="J1783" s="33">
        <v>-0.66700000000000004</v>
      </c>
      <c r="K1783" s="47">
        <f t="shared" si="480"/>
        <v>-0.36699999999999999</v>
      </c>
      <c r="L1783" s="34">
        <f t="shared" si="481"/>
        <v>2</v>
      </c>
      <c r="M1783" s="47">
        <f t="shared" si="482"/>
        <v>-0.73399999999999999</v>
      </c>
      <c r="N1783" s="50"/>
      <c r="O1783" s="50"/>
      <c r="P1783" s="50"/>
      <c r="Q1783" s="52"/>
      <c r="R1783" s="21"/>
    </row>
    <row r="1784" spans="2:18" x14ac:dyDescent="0.2">
      <c r="B1784" s="34">
        <v>32</v>
      </c>
      <c r="C1784" s="47">
        <v>-2.3959999999999999</v>
      </c>
      <c r="D1784" s="47"/>
      <c r="E1784" s="47">
        <f t="shared" si="478"/>
        <v>-2.4239999999999999</v>
      </c>
      <c r="F1784" s="34">
        <f t="shared" si="477"/>
        <v>2.5</v>
      </c>
      <c r="G1784" s="47">
        <f t="shared" si="479"/>
        <v>-6.06</v>
      </c>
      <c r="H1784" s="34"/>
      <c r="I1784" s="33">
        <v>17</v>
      </c>
      <c r="J1784" s="33">
        <v>-1.073</v>
      </c>
      <c r="K1784" s="47">
        <f t="shared" si="480"/>
        <v>-0.87</v>
      </c>
      <c r="L1784" s="34">
        <f t="shared" si="481"/>
        <v>3</v>
      </c>
      <c r="M1784" s="47">
        <f t="shared" si="482"/>
        <v>-2.61</v>
      </c>
      <c r="N1784" s="53"/>
      <c r="O1784" s="53"/>
      <c r="P1784" s="53"/>
      <c r="Q1784" s="52"/>
      <c r="R1784" s="21"/>
    </row>
    <row r="1785" spans="2:18" x14ac:dyDescent="0.2">
      <c r="B1785" s="34">
        <v>35</v>
      </c>
      <c r="C1785" s="47">
        <v>-2.1960000000000002</v>
      </c>
      <c r="D1785" s="47"/>
      <c r="E1785" s="47">
        <f t="shared" si="478"/>
        <v>-2.2960000000000003</v>
      </c>
      <c r="F1785" s="34">
        <f t="shared" si="477"/>
        <v>3</v>
      </c>
      <c r="G1785" s="47">
        <f t="shared" si="479"/>
        <v>-6.8880000000000008</v>
      </c>
      <c r="H1785" s="34"/>
      <c r="I1785" s="34">
        <f>I1786-(J1785-J1786)*2</f>
        <v>16.12</v>
      </c>
      <c r="J1785" s="34">
        <v>-1.1000000000000001</v>
      </c>
      <c r="K1785" s="47">
        <f t="shared" si="480"/>
        <v>-1.0865</v>
      </c>
      <c r="L1785" s="34">
        <f t="shared" si="481"/>
        <v>-0.87999999999999901</v>
      </c>
      <c r="M1785" s="47">
        <f t="shared" si="482"/>
        <v>0.95611999999999897</v>
      </c>
      <c r="N1785" s="53"/>
      <c r="O1785" s="53"/>
      <c r="P1785" s="53"/>
      <c r="Q1785" s="52"/>
      <c r="R1785" s="21"/>
    </row>
    <row r="1786" spans="2:18" x14ac:dyDescent="0.2">
      <c r="B1786" s="34">
        <v>38</v>
      </c>
      <c r="C1786" s="47">
        <v>-2.0950000000000002</v>
      </c>
      <c r="D1786" s="47"/>
      <c r="E1786" s="47">
        <f t="shared" si="478"/>
        <v>-2.1455000000000002</v>
      </c>
      <c r="F1786" s="34">
        <f t="shared" si="477"/>
        <v>3</v>
      </c>
      <c r="G1786" s="47">
        <f t="shared" si="479"/>
        <v>-6.4365000000000006</v>
      </c>
      <c r="H1786" s="34"/>
      <c r="I1786" s="33">
        <f>I1787-9</f>
        <v>18</v>
      </c>
      <c r="J1786" s="33">
        <f>J1787</f>
        <v>-2.04</v>
      </c>
      <c r="K1786" s="47">
        <f t="shared" si="480"/>
        <v>-1.57</v>
      </c>
      <c r="L1786" s="34">
        <f t="shared" si="481"/>
        <v>1.879999999999999</v>
      </c>
      <c r="M1786" s="47">
        <f t="shared" si="482"/>
        <v>-2.9515999999999987</v>
      </c>
      <c r="N1786" s="50"/>
      <c r="O1786" s="50"/>
      <c r="P1786" s="50"/>
      <c r="Q1786" s="51"/>
      <c r="R1786" s="21"/>
    </row>
    <row r="1787" spans="2:18" x14ac:dyDescent="0.2">
      <c r="B1787" s="34">
        <v>41</v>
      </c>
      <c r="C1787" s="47">
        <v>-1.1910000000000001</v>
      </c>
      <c r="D1787" s="47"/>
      <c r="E1787" s="47">
        <f t="shared" si="478"/>
        <v>-1.6430000000000002</v>
      </c>
      <c r="F1787" s="34">
        <f t="shared" si="477"/>
        <v>3</v>
      </c>
      <c r="G1787" s="47">
        <f t="shared" si="479"/>
        <v>-4.9290000000000003</v>
      </c>
      <c r="H1787" s="54"/>
      <c r="I1787" s="33">
        <v>27</v>
      </c>
      <c r="J1787" s="33">
        <v>-2.04</v>
      </c>
      <c r="K1787" s="47">
        <f t="shared" si="480"/>
        <v>-2.04</v>
      </c>
      <c r="L1787" s="34">
        <f t="shared" si="481"/>
        <v>9</v>
      </c>
      <c r="M1787" s="47">
        <f t="shared" si="482"/>
        <v>-18.36</v>
      </c>
      <c r="N1787" s="50"/>
      <c r="O1787" s="50"/>
      <c r="P1787" s="50"/>
      <c r="Q1787" s="51"/>
      <c r="R1787" s="21"/>
    </row>
    <row r="1788" spans="2:18" x14ac:dyDescent="0.2">
      <c r="B1788" s="34">
        <v>43</v>
      </c>
      <c r="C1788" s="47">
        <v>-0.192</v>
      </c>
      <c r="D1788" s="47"/>
      <c r="E1788" s="47">
        <f t="shared" si="478"/>
        <v>-0.6915</v>
      </c>
      <c r="F1788" s="34">
        <f t="shared" si="477"/>
        <v>2</v>
      </c>
      <c r="G1788" s="47">
        <f t="shared" si="479"/>
        <v>-1.383</v>
      </c>
      <c r="H1788" s="54"/>
      <c r="I1788" s="34">
        <f>I1787+9</f>
        <v>36</v>
      </c>
      <c r="J1788" s="34">
        <f>J1787</f>
        <v>-2.04</v>
      </c>
      <c r="K1788" s="47">
        <f t="shared" si="480"/>
        <v>-2.04</v>
      </c>
      <c r="L1788" s="34">
        <f t="shared" si="481"/>
        <v>9</v>
      </c>
      <c r="M1788" s="47">
        <f t="shared" si="482"/>
        <v>-18.36</v>
      </c>
      <c r="N1788" s="50"/>
      <c r="O1788" s="50"/>
      <c r="P1788" s="50"/>
      <c r="Q1788" s="51"/>
      <c r="R1788" s="21"/>
    </row>
    <row r="1789" spans="2:18" x14ac:dyDescent="0.2">
      <c r="B1789" s="48">
        <v>45</v>
      </c>
      <c r="C1789" s="55">
        <v>1.1220000000000001</v>
      </c>
      <c r="D1789" s="55"/>
      <c r="E1789" s="47">
        <f t="shared" si="478"/>
        <v>0.46500000000000008</v>
      </c>
      <c r="F1789" s="34">
        <f t="shared" si="477"/>
        <v>2</v>
      </c>
      <c r="G1789" s="47">
        <f t="shared" si="479"/>
        <v>0.93000000000000016</v>
      </c>
      <c r="H1789" s="54"/>
      <c r="I1789" s="34">
        <f>I1788+(J1789-J1788)*2</f>
        <v>39.08</v>
      </c>
      <c r="J1789" s="34">
        <v>-0.5</v>
      </c>
      <c r="K1789" s="47">
        <f t="shared" si="480"/>
        <v>-1.27</v>
      </c>
      <c r="L1789" s="34">
        <f t="shared" si="481"/>
        <v>3.0799999999999983</v>
      </c>
      <c r="M1789" s="47">
        <f t="shared" si="482"/>
        <v>-3.9115999999999977</v>
      </c>
      <c r="N1789" s="50"/>
      <c r="O1789" s="50"/>
      <c r="P1789" s="50"/>
      <c r="Q1789" s="51"/>
      <c r="R1789" s="21"/>
    </row>
    <row r="1790" spans="2:18" x14ac:dyDescent="0.2">
      <c r="B1790" s="48">
        <v>47</v>
      </c>
      <c r="C1790" s="55">
        <v>2.6</v>
      </c>
      <c r="D1790" s="55"/>
      <c r="E1790" s="47">
        <f t="shared" si="478"/>
        <v>1.8610000000000002</v>
      </c>
      <c r="F1790" s="34">
        <f t="shared" si="477"/>
        <v>2</v>
      </c>
      <c r="G1790" s="47">
        <f t="shared" si="479"/>
        <v>3.7220000000000004</v>
      </c>
      <c r="H1790" s="54"/>
      <c r="I1790" s="34">
        <v>40</v>
      </c>
      <c r="J1790" s="56">
        <v>-0.17499999999999999</v>
      </c>
      <c r="K1790" s="47">
        <f t="shared" si="480"/>
        <v>-0.33750000000000002</v>
      </c>
      <c r="L1790" s="34">
        <f t="shared" si="481"/>
        <v>0.92000000000000171</v>
      </c>
      <c r="M1790" s="47">
        <f t="shared" si="482"/>
        <v>-0.31050000000000061</v>
      </c>
      <c r="N1790" s="51"/>
      <c r="O1790" s="53"/>
      <c r="P1790" s="53"/>
      <c r="Q1790" s="51"/>
    </row>
    <row r="1791" spans="2:18" x14ac:dyDescent="0.2">
      <c r="B1791" s="48">
        <v>49</v>
      </c>
      <c r="C1791" s="55">
        <v>4.032</v>
      </c>
      <c r="D1791" s="55"/>
      <c r="E1791" s="47">
        <f t="shared" si="478"/>
        <v>3.3159999999999998</v>
      </c>
      <c r="F1791" s="34">
        <f t="shared" si="477"/>
        <v>2</v>
      </c>
      <c r="G1791" s="47">
        <f t="shared" si="479"/>
        <v>6.6319999999999997</v>
      </c>
      <c r="H1791" s="54"/>
      <c r="I1791" s="48">
        <v>43</v>
      </c>
      <c r="J1791" s="48">
        <v>0.80700000000000005</v>
      </c>
      <c r="K1791" s="47">
        <f t="shared" si="480"/>
        <v>0.31600000000000006</v>
      </c>
      <c r="L1791" s="34">
        <f t="shared" si="481"/>
        <v>3</v>
      </c>
      <c r="M1791" s="47">
        <f t="shared" si="482"/>
        <v>0.94800000000000018</v>
      </c>
      <c r="N1791" s="51"/>
      <c r="O1791" s="57"/>
      <c r="P1791" s="57"/>
      <c r="Q1791" s="51"/>
    </row>
    <row r="1792" spans="2:18" x14ac:dyDescent="0.2">
      <c r="B1792" s="48">
        <v>54</v>
      </c>
      <c r="C1792" s="55">
        <v>4.0590000000000002</v>
      </c>
      <c r="D1792" s="55"/>
      <c r="E1792" s="47">
        <f t="shared" si="478"/>
        <v>4.0455000000000005</v>
      </c>
      <c r="F1792" s="34">
        <f t="shared" si="477"/>
        <v>5</v>
      </c>
      <c r="G1792" s="47">
        <f t="shared" si="479"/>
        <v>20.227500000000003</v>
      </c>
      <c r="H1792" s="51"/>
      <c r="I1792" s="48">
        <v>46</v>
      </c>
      <c r="J1792" s="48">
        <v>2.024</v>
      </c>
      <c r="K1792" s="47">
        <f t="shared" si="480"/>
        <v>1.4155</v>
      </c>
      <c r="L1792" s="34">
        <f t="shared" si="481"/>
        <v>3</v>
      </c>
      <c r="M1792" s="47">
        <f t="shared" si="482"/>
        <v>4.2465000000000002</v>
      </c>
      <c r="N1792" s="51"/>
      <c r="O1792" s="57"/>
      <c r="P1792" s="57"/>
      <c r="Q1792" s="51"/>
    </row>
    <row r="1793" spans="2:18" x14ac:dyDescent="0.2">
      <c r="B1793" s="48">
        <v>58</v>
      </c>
      <c r="C1793" s="55">
        <v>4.0279999999999996</v>
      </c>
      <c r="D1793" s="55"/>
      <c r="E1793" s="47">
        <f t="shared" si="478"/>
        <v>4.0434999999999999</v>
      </c>
      <c r="F1793" s="34">
        <f t="shared" si="477"/>
        <v>4</v>
      </c>
      <c r="G1793" s="47">
        <f t="shared" si="479"/>
        <v>16.173999999999999</v>
      </c>
      <c r="H1793" s="51"/>
      <c r="I1793" s="48">
        <v>48</v>
      </c>
      <c r="J1793" s="48">
        <v>3.827</v>
      </c>
      <c r="K1793" s="47">
        <f t="shared" si="480"/>
        <v>2.9255</v>
      </c>
      <c r="L1793" s="34">
        <f t="shared" si="481"/>
        <v>2</v>
      </c>
      <c r="M1793" s="47">
        <f t="shared" si="482"/>
        <v>5.851</v>
      </c>
      <c r="N1793" s="57"/>
      <c r="O1793" s="57"/>
      <c r="P1793" s="57"/>
      <c r="Q1793" s="51"/>
    </row>
    <row r="1794" spans="2:18" x14ac:dyDescent="0.2">
      <c r="B1794" s="48">
        <v>60</v>
      </c>
      <c r="C1794" s="55">
        <v>2.6070000000000002</v>
      </c>
      <c r="D1794" s="55"/>
      <c r="E1794" s="47">
        <f t="shared" si="478"/>
        <v>3.3174999999999999</v>
      </c>
      <c r="F1794" s="34">
        <f t="shared" si="477"/>
        <v>2</v>
      </c>
      <c r="G1794" s="47">
        <f t="shared" si="479"/>
        <v>6.6349999999999998</v>
      </c>
      <c r="H1794" s="51"/>
      <c r="I1794" s="48">
        <v>50</v>
      </c>
      <c r="J1794" s="48">
        <v>5.3330000000000002</v>
      </c>
      <c r="K1794" s="47">
        <f t="shared" si="480"/>
        <v>4.58</v>
      </c>
      <c r="L1794" s="34">
        <f t="shared" si="481"/>
        <v>2</v>
      </c>
      <c r="M1794" s="47">
        <f t="shared" si="482"/>
        <v>9.16</v>
      </c>
      <c r="N1794" s="57"/>
      <c r="O1794" s="57"/>
      <c r="P1794" s="57"/>
      <c r="Q1794" s="51"/>
    </row>
    <row r="1795" spans="2:18" x14ac:dyDescent="0.2">
      <c r="B1795" s="48">
        <v>65</v>
      </c>
      <c r="C1795" s="55">
        <v>2.508</v>
      </c>
      <c r="D1795" s="55"/>
      <c r="E1795" s="47">
        <f t="shared" ref="E1795" si="483">(C1794+C1795)/2</f>
        <v>2.5575000000000001</v>
      </c>
      <c r="F1795" s="34">
        <f t="shared" si="477"/>
        <v>5</v>
      </c>
      <c r="G1795" s="47">
        <f t="shared" ref="G1795" si="484">E1795*F1795</f>
        <v>12.787500000000001</v>
      </c>
      <c r="H1795" s="51"/>
      <c r="I1795" s="48">
        <v>54</v>
      </c>
      <c r="J1795" s="48">
        <v>5.3419999999999996</v>
      </c>
      <c r="K1795" s="47">
        <f t="shared" si="480"/>
        <v>5.3375000000000004</v>
      </c>
      <c r="L1795" s="34">
        <f t="shared" si="481"/>
        <v>4</v>
      </c>
      <c r="M1795" s="47">
        <f t="shared" si="482"/>
        <v>21.35</v>
      </c>
      <c r="N1795" s="57"/>
      <c r="O1795" s="57"/>
      <c r="P1795" s="57"/>
      <c r="Q1795" s="51"/>
    </row>
    <row r="1796" spans="2:18" x14ac:dyDescent="0.2">
      <c r="B1796" s="48">
        <v>67</v>
      </c>
      <c r="C1796" s="55">
        <v>2.4580000000000002</v>
      </c>
      <c r="D1796" s="55"/>
      <c r="E1796" s="47"/>
      <c r="F1796" s="34"/>
      <c r="G1796" s="47"/>
      <c r="H1796" s="47"/>
      <c r="I1796" s="48">
        <v>59</v>
      </c>
      <c r="J1796" s="48">
        <v>5.3019999999999996</v>
      </c>
      <c r="K1796" s="47">
        <f t="shared" si="480"/>
        <v>5.3219999999999992</v>
      </c>
      <c r="L1796" s="34">
        <f t="shared" si="481"/>
        <v>5</v>
      </c>
      <c r="M1796" s="47">
        <f t="shared" si="482"/>
        <v>26.609999999999996</v>
      </c>
      <c r="N1796" s="57"/>
      <c r="O1796" s="57"/>
      <c r="P1796" s="57"/>
      <c r="Q1796" s="51"/>
    </row>
    <row r="1797" spans="2:18" x14ac:dyDescent="0.2">
      <c r="B1797" s="48"/>
      <c r="C1797" s="55"/>
      <c r="D1797" s="55"/>
      <c r="E1797" s="47"/>
      <c r="F1797" s="34"/>
      <c r="G1797" s="47"/>
      <c r="H1797" s="47"/>
      <c r="I1797" s="48">
        <v>61</v>
      </c>
      <c r="J1797" s="48">
        <v>5.8319999999999999</v>
      </c>
      <c r="K1797" s="47">
        <f t="shared" si="480"/>
        <v>5.5670000000000002</v>
      </c>
      <c r="L1797" s="34">
        <f t="shared" si="481"/>
        <v>2</v>
      </c>
      <c r="M1797" s="47">
        <f t="shared" si="482"/>
        <v>11.134</v>
      </c>
      <c r="N1797" s="53"/>
      <c r="O1797" s="57"/>
      <c r="P1797" s="57"/>
      <c r="Q1797" s="51"/>
    </row>
    <row r="1798" spans="2:18" x14ac:dyDescent="0.2">
      <c r="B1798" s="48"/>
      <c r="C1798" s="55"/>
      <c r="D1798" s="55"/>
      <c r="E1798" s="47"/>
      <c r="F1798" s="34"/>
      <c r="G1798" s="47"/>
      <c r="H1798" s="47"/>
      <c r="I1798" s="48">
        <v>63</v>
      </c>
      <c r="J1798" s="48">
        <v>3.7829999999999999</v>
      </c>
      <c r="K1798" s="47">
        <f t="shared" si="480"/>
        <v>4.8075000000000001</v>
      </c>
      <c r="L1798" s="34">
        <f t="shared" si="481"/>
        <v>2</v>
      </c>
      <c r="M1798" s="47">
        <f t="shared" si="482"/>
        <v>9.6150000000000002</v>
      </c>
      <c r="N1798" s="50"/>
      <c r="O1798" s="50"/>
      <c r="P1798" s="50"/>
      <c r="Q1798" s="51"/>
      <c r="R1798" s="21"/>
    </row>
    <row r="1799" spans="2:18" x14ac:dyDescent="0.2">
      <c r="B1799" s="48"/>
      <c r="C1799" s="55"/>
      <c r="D1799" s="55"/>
      <c r="E1799" s="47"/>
      <c r="F1799" s="34"/>
      <c r="G1799" s="47"/>
      <c r="H1799" s="47"/>
      <c r="I1799" s="47"/>
      <c r="J1799" s="48"/>
      <c r="K1799" s="47"/>
      <c r="L1799" s="34"/>
      <c r="M1799" s="47"/>
      <c r="N1799" s="50"/>
      <c r="O1799" s="50"/>
      <c r="P1799" s="50"/>
      <c r="Q1799" s="51"/>
      <c r="R1799" s="21"/>
    </row>
    <row r="1800" spans="2:18" ht="15" x14ac:dyDescent="0.2">
      <c r="B1800" s="48"/>
      <c r="C1800" s="55"/>
      <c r="D1800" s="55"/>
      <c r="E1800" s="47"/>
      <c r="F1800" s="34">
        <f>SUM(F1775:F1799)</f>
        <v>65</v>
      </c>
      <c r="G1800" s="47">
        <f>SUM(G1775:G1799)</f>
        <v>22.989750000000001</v>
      </c>
      <c r="H1800" s="47"/>
      <c r="I1800" s="47"/>
      <c r="J1800" s="58"/>
      <c r="K1800" s="47"/>
      <c r="L1800" s="34">
        <f>SUM(L1778:L1799)</f>
        <v>63</v>
      </c>
      <c r="M1800" s="47">
        <f>SUM(M1778:M1799)</f>
        <v>48.187419999999996</v>
      </c>
      <c r="N1800" s="50"/>
      <c r="O1800" s="50"/>
      <c r="P1800" s="50"/>
      <c r="Q1800" s="51"/>
      <c r="R1800" s="21"/>
    </row>
    <row r="1801" spans="2:18" x14ac:dyDescent="0.2">
      <c r="B1801" s="48"/>
      <c r="C1801" s="55"/>
      <c r="D1801" s="55"/>
      <c r="E1801" s="47"/>
      <c r="F1801" s="34"/>
      <c r="G1801" s="47"/>
      <c r="H1801" s="34" t="s">
        <v>10</v>
      </c>
      <c r="I1801" s="34"/>
      <c r="J1801" s="34">
        <f>G1800</f>
        <v>22.989750000000001</v>
      </c>
      <c r="K1801" s="47" t="s">
        <v>11</v>
      </c>
      <c r="L1801" s="34">
        <f>M1800</f>
        <v>48.187419999999996</v>
      </c>
      <c r="M1801" s="47">
        <v>0</v>
      </c>
      <c r="N1801" s="50"/>
      <c r="O1801" s="50"/>
      <c r="P1801" s="50"/>
      <c r="Q1801" s="51"/>
      <c r="R1801" s="21"/>
    </row>
    <row r="1802" spans="2:18" x14ac:dyDescent="0.2">
      <c r="B1802" s="52"/>
      <c r="C1802" s="59"/>
      <c r="D1802" s="59"/>
      <c r="E1802" s="51"/>
      <c r="F1802" s="51"/>
      <c r="G1802" s="51"/>
      <c r="H1802" s="51"/>
      <c r="I1802" s="51"/>
      <c r="J1802" s="60"/>
      <c r="K1802" s="51"/>
      <c r="L1802" s="51"/>
      <c r="M1802" s="51"/>
      <c r="N1802" s="51"/>
      <c r="O1802" s="51"/>
      <c r="P1802" s="51"/>
      <c r="Q1802" s="51"/>
    </row>
    <row r="1803" spans="2:18" ht="15" x14ac:dyDescent="0.2">
      <c r="B1803" s="58"/>
      <c r="C1803" s="61"/>
      <c r="D1803" s="61"/>
      <c r="E1803" s="58"/>
      <c r="F1803" s="54" t="s">
        <v>7</v>
      </c>
      <c r="G1803" s="54"/>
      <c r="H1803" s="160">
        <v>9.8000000000000007</v>
      </c>
      <c r="I1803" s="160"/>
      <c r="J1803" s="58"/>
      <c r="K1803" s="58"/>
      <c r="L1803" s="58"/>
      <c r="M1803" s="58"/>
      <c r="N1803" s="57"/>
      <c r="O1803" s="57"/>
      <c r="P1803" s="57"/>
      <c r="Q1803" s="51"/>
    </row>
    <row r="1804" spans="2:18" x14ac:dyDescent="0.2">
      <c r="B1804" s="161" t="s">
        <v>8</v>
      </c>
      <c r="C1804" s="161"/>
      <c r="D1804" s="161"/>
      <c r="E1804" s="161"/>
      <c r="F1804" s="161"/>
      <c r="G1804" s="161"/>
      <c r="H1804" s="51"/>
      <c r="I1804" s="161" t="s">
        <v>9</v>
      </c>
      <c r="J1804" s="161"/>
      <c r="K1804" s="161"/>
      <c r="L1804" s="161"/>
      <c r="M1804" s="161"/>
      <c r="N1804" s="62"/>
      <c r="O1804" s="62"/>
      <c r="P1804" s="50">
        <f>I1819-I1817</f>
        <v>18</v>
      </c>
      <c r="Q1804" s="51"/>
    </row>
    <row r="1805" spans="2:18" x14ac:dyDescent="0.2">
      <c r="B1805" s="34">
        <v>0</v>
      </c>
      <c r="C1805" s="47">
        <v>1.1819999999999999</v>
      </c>
      <c r="D1805" s="47"/>
      <c r="E1805" s="34"/>
      <c r="F1805" s="34"/>
      <c r="G1805" s="34"/>
      <c r="H1805" s="34"/>
      <c r="I1805" s="48"/>
      <c r="J1805" s="49"/>
      <c r="K1805" s="47"/>
      <c r="L1805" s="34"/>
      <c r="M1805" s="47"/>
      <c r="N1805" s="50"/>
      <c r="O1805" s="50"/>
      <c r="P1805" s="50"/>
      <c r="Q1805" s="51"/>
      <c r="R1805" s="21"/>
    </row>
    <row r="1806" spans="2:18" x14ac:dyDescent="0.2">
      <c r="B1806" s="34">
        <v>5</v>
      </c>
      <c r="C1806" s="47">
        <v>1.17</v>
      </c>
      <c r="D1806" s="47"/>
      <c r="E1806" s="47">
        <f>(C1805+C1806)/2</f>
        <v>1.1759999999999999</v>
      </c>
      <c r="F1806" s="34">
        <f t="shared" ref="F1806:F1826" si="485">B1806-B1805</f>
        <v>5</v>
      </c>
      <c r="G1806" s="47">
        <f>E1806*F1806</f>
        <v>5.88</v>
      </c>
      <c r="H1806" s="34"/>
      <c r="I1806" s="33"/>
      <c r="J1806" s="33"/>
      <c r="K1806" s="47"/>
      <c r="L1806" s="34"/>
      <c r="M1806" s="47"/>
      <c r="N1806" s="50"/>
      <c r="O1806" s="50"/>
      <c r="P1806" s="50"/>
      <c r="Q1806" s="52"/>
      <c r="R1806" s="21"/>
    </row>
    <row r="1807" spans="2:18" x14ac:dyDescent="0.2">
      <c r="B1807" s="34">
        <v>10</v>
      </c>
      <c r="C1807" s="47">
        <v>1.1759999999999999</v>
      </c>
      <c r="D1807" s="47"/>
      <c r="E1807" s="47">
        <f t="shared" ref="E1807:E1826" si="486">(C1806+C1807)/2</f>
        <v>1.173</v>
      </c>
      <c r="F1807" s="34">
        <f t="shared" si="485"/>
        <v>5</v>
      </c>
      <c r="G1807" s="47">
        <f t="shared" ref="G1807:G1826" si="487">E1807*F1807</f>
        <v>5.8650000000000002</v>
      </c>
      <c r="H1807" s="34"/>
      <c r="I1807" s="33"/>
      <c r="J1807" s="33"/>
      <c r="K1807" s="47"/>
      <c r="L1807" s="34"/>
      <c r="M1807" s="47"/>
      <c r="N1807" s="50"/>
      <c r="O1807" s="50"/>
      <c r="P1807" s="50"/>
      <c r="Q1807" s="52"/>
      <c r="R1807" s="21"/>
    </row>
    <row r="1808" spans="2:18" x14ac:dyDescent="0.2">
      <c r="B1808" s="34">
        <v>12</v>
      </c>
      <c r="C1808" s="47">
        <v>0.372</v>
      </c>
      <c r="D1808" s="47"/>
      <c r="E1808" s="47">
        <f t="shared" si="486"/>
        <v>0.77400000000000002</v>
      </c>
      <c r="F1808" s="34">
        <f t="shared" si="485"/>
        <v>2</v>
      </c>
      <c r="G1808" s="47">
        <f t="shared" si="487"/>
        <v>1.548</v>
      </c>
      <c r="H1808" s="34"/>
      <c r="I1808" s="33"/>
      <c r="J1808" s="33"/>
      <c r="K1808" s="47"/>
      <c r="L1808" s="34"/>
      <c r="M1808" s="47"/>
      <c r="N1808" s="50"/>
      <c r="O1808" s="50"/>
      <c r="P1808" s="50"/>
      <c r="Q1808" s="52"/>
      <c r="R1808" s="21"/>
    </row>
    <row r="1809" spans="2:18" x14ac:dyDescent="0.2">
      <c r="B1809" s="34">
        <v>15</v>
      </c>
      <c r="C1809" s="47">
        <v>-0.627</v>
      </c>
      <c r="D1809" s="47"/>
      <c r="E1809" s="47">
        <f t="shared" si="486"/>
        <v>-0.1275</v>
      </c>
      <c r="F1809" s="34">
        <f t="shared" si="485"/>
        <v>3</v>
      </c>
      <c r="G1809" s="47">
        <f t="shared" si="487"/>
        <v>-0.38250000000000001</v>
      </c>
      <c r="H1809" s="34"/>
      <c r="I1809" s="33"/>
      <c r="J1809" s="33"/>
      <c r="K1809" s="47"/>
      <c r="L1809" s="34"/>
      <c r="M1809" s="47"/>
      <c r="N1809" s="50"/>
      <c r="O1809" s="50"/>
      <c r="P1809" s="50"/>
      <c r="Q1809" s="52"/>
      <c r="R1809" s="21"/>
    </row>
    <row r="1810" spans="2:18" x14ac:dyDescent="0.2">
      <c r="B1810" s="34">
        <v>18</v>
      </c>
      <c r="C1810" s="47">
        <v>-1.129</v>
      </c>
      <c r="D1810" s="47"/>
      <c r="E1810" s="47">
        <f t="shared" si="486"/>
        <v>-0.878</v>
      </c>
      <c r="F1810" s="34">
        <f t="shared" si="485"/>
        <v>3</v>
      </c>
      <c r="G1810" s="47">
        <f t="shared" si="487"/>
        <v>-2.6339999999999999</v>
      </c>
      <c r="H1810" s="34"/>
      <c r="I1810" s="33"/>
      <c r="J1810" s="33"/>
      <c r="K1810" s="47"/>
      <c r="L1810" s="34"/>
      <c r="M1810" s="47"/>
      <c r="N1810" s="50"/>
      <c r="O1810" s="50"/>
      <c r="P1810" s="50"/>
      <c r="Q1810" s="52"/>
      <c r="R1810" s="21"/>
    </row>
    <row r="1811" spans="2:18" x14ac:dyDescent="0.2">
      <c r="B1811" s="34">
        <v>21</v>
      </c>
      <c r="C1811" s="47">
        <v>-1.627</v>
      </c>
      <c r="D1811" s="47"/>
      <c r="E1811" s="47">
        <f t="shared" si="486"/>
        <v>-1.3780000000000001</v>
      </c>
      <c r="F1811" s="34">
        <f t="shared" si="485"/>
        <v>3</v>
      </c>
      <c r="G1811" s="47">
        <f t="shared" si="487"/>
        <v>-4.1340000000000003</v>
      </c>
      <c r="H1811" s="51"/>
      <c r="I1811" s="33">
        <v>0</v>
      </c>
      <c r="J1811" s="33">
        <v>1.1819999999999999</v>
      </c>
      <c r="K1811" s="47"/>
      <c r="L1811" s="34"/>
      <c r="M1811" s="47"/>
      <c r="N1811" s="50"/>
      <c r="O1811" s="50"/>
      <c r="P1811" s="50"/>
      <c r="Q1811" s="52"/>
      <c r="R1811" s="21"/>
    </row>
    <row r="1812" spans="2:18" x14ac:dyDescent="0.2">
      <c r="B1812" s="34">
        <v>24</v>
      </c>
      <c r="C1812" s="47">
        <v>-1.8320000000000001</v>
      </c>
      <c r="D1812" s="47"/>
      <c r="E1812" s="47">
        <f t="shared" si="486"/>
        <v>-1.7295</v>
      </c>
      <c r="F1812" s="34">
        <f t="shared" si="485"/>
        <v>3</v>
      </c>
      <c r="G1812" s="47">
        <f t="shared" si="487"/>
        <v>-5.1885000000000003</v>
      </c>
      <c r="H1812" s="51"/>
      <c r="I1812" s="33">
        <v>5</v>
      </c>
      <c r="J1812" s="33">
        <v>1.17</v>
      </c>
      <c r="K1812" s="47">
        <f t="shared" ref="K1812:K1829" si="488">AVERAGE(J1811,J1812)</f>
        <v>1.1759999999999999</v>
      </c>
      <c r="L1812" s="34">
        <f t="shared" ref="L1812:L1829" si="489">I1812-I1811</f>
        <v>5</v>
      </c>
      <c r="M1812" s="47">
        <f t="shared" ref="M1812:M1829" si="490">L1812*K1812</f>
        <v>5.88</v>
      </c>
      <c r="N1812" s="50"/>
      <c r="O1812" s="50"/>
      <c r="P1812" s="50"/>
      <c r="Q1812" s="52"/>
      <c r="R1812" s="21"/>
    </row>
    <row r="1813" spans="2:18" x14ac:dyDescent="0.2">
      <c r="B1813" s="34">
        <v>27</v>
      </c>
      <c r="C1813" s="47">
        <v>-1.954</v>
      </c>
      <c r="D1813" s="47"/>
      <c r="E1813" s="47">
        <f t="shared" si="486"/>
        <v>-1.893</v>
      </c>
      <c r="F1813" s="34">
        <f t="shared" si="485"/>
        <v>3</v>
      </c>
      <c r="G1813" s="47">
        <f t="shared" si="487"/>
        <v>-5.6790000000000003</v>
      </c>
      <c r="H1813" s="51"/>
      <c r="I1813" s="33">
        <v>10</v>
      </c>
      <c r="J1813" s="33">
        <v>1.1759999999999999</v>
      </c>
      <c r="K1813" s="47">
        <f t="shared" si="488"/>
        <v>1.173</v>
      </c>
      <c r="L1813" s="34">
        <f t="shared" si="489"/>
        <v>5</v>
      </c>
      <c r="M1813" s="47">
        <f t="shared" si="490"/>
        <v>5.8650000000000002</v>
      </c>
      <c r="N1813" s="53"/>
      <c r="O1813" s="53"/>
      <c r="P1813" s="53"/>
      <c r="Q1813" s="52"/>
      <c r="R1813" s="21"/>
    </row>
    <row r="1814" spans="2:18" x14ac:dyDescent="0.2">
      <c r="B1814" s="34">
        <v>30</v>
      </c>
      <c r="C1814" s="47">
        <v>-2.0299999999999998</v>
      </c>
      <c r="D1814" s="47"/>
      <c r="E1814" s="47">
        <f t="shared" si="486"/>
        <v>-1.992</v>
      </c>
      <c r="F1814" s="34">
        <f t="shared" si="485"/>
        <v>3</v>
      </c>
      <c r="G1814" s="47">
        <f t="shared" si="487"/>
        <v>-5.976</v>
      </c>
      <c r="H1814" s="34"/>
      <c r="I1814" s="33">
        <v>12</v>
      </c>
      <c r="J1814" s="33">
        <v>0.372</v>
      </c>
      <c r="K1814" s="47">
        <f t="shared" si="488"/>
        <v>0.77400000000000002</v>
      </c>
      <c r="L1814" s="34">
        <f t="shared" si="489"/>
        <v>2</v>
      </c>
      <c r="M1814" s="47">
        <f t="shared" si="490"/>
        <v>1.548</v>
      </c>
      <c r="N1814" s="50"/>
      <c r="O1814" s="50"/>
      <c r="P1814" s="50"/>
      <c r="Q1814" s="52"/>
      <c r="R1814" s="21"/>
    </row>
    <row r="1815" spans="2:18" x14ac:dyDescent="0.2">
      <c r="B1815" s="34">
        <v>33</v>
      </c>
      <c r="C1815" s="47">
        <v>-1.9319999999999999</v>
      </c>
      <c r="D1815" s="47"/>
      <c r="E1815" s="47">
        <f t="shared" si="486"/>
        <v>-1.9809999999999999</v>
      </c>
      <c r="F1815" s="34">
        <f t="shared" si="485"/>
        <v>3</v>
      </c>
      <c r="G1815" s="47">
        <f t="shared" si="487"/>
        <v>-5.9429999999999996</v>
      </c>
      <c r="H1815" s="34"/>
      <c r="I1815" s="33">
        <v>15</v>
      </c>
      <c r="J1815" s="33">
        <v>-0.627</v>
      </c>
      <c r="K1815" s="47">
        <f t="shared" si="488"/>
        <v>-0.1275</v>
      </c>
      <c r="L1815" s="34">
        <f t="shared" si="489"/>
        <v>3</v>
      </c>
      <c r="M1815" s="47">
        <f t="shared" si="490"/>
        <v>-0.38250000000000001</v>
      </c>
      <c r="N1815" s="53"/>
      <c r="O1815" s="53"/>
      <c r="P1815" s="53"/>
      <c r="Q1815" s="52"/>
      <c r="R1815" s="21"/>
    </row>
    <row r="1816" spans="2:18" x14ac:dyDescent="0.2">
      <c r="B1816" s="34">
        <v>36</v>
      </c>
      <c r="C1816" s="47">
        <v>-1.839</v>
      </c>
      <c r="D1816" s="47"/>
      <c r="E1816" s="47">
        <f t="shared" si="486"/>
        <v>-1.8855</v>
      </c>
      <c r="F1816" s="34">
        <f t="shared" si="485"/>
        <v>3</v>
      </c>
      <c r="G1816" s="47">
        <f t="shared" si="487"/>
        <v>-5.6564999999999994</v>
      </c>
      <c r="H1816" s="34"/>
      <c r="I1816" s="34">
        <f>I1817-(J1816-J1817)*2</f>
        <v>17.96</v>
      </c>
      <c r="J1816" s="34">
        <v>-1</v>
      </c>
      <c r="K1816" s="47">
        <f t="shared" si="488"/>
        <v>-0.8135</v>
      </c>
      <c r="L1816" s="34">
        <f t="shared" si="489"/>
        <v>2.9600000000000009</v>
      </c>
      <c r="M1816" s="47">
        <f t="shared" si="490"/>
        <v>-2.4079600000000005</v>
      </c>
      <c r="N1816" s="53"/>
      <c r="O1816" s="53"/>
      <c r="P1816" s="53"/>
      <c r="Q1816" s="52"/>
      <c r="R1816" s="21"/>
    </row>
    <row r="1817" spans="2:18" x14ac:dyDescent="0.2">
      <c r="B1817" s="34">
        <v>39</v>
      </c>
      <c r="C1817" s="47">
        <v>-1.627</v>
      </c>
      <c r="D1817" s="47"/>
      <c r="E1817" s="47">
        <f t="shared" si="486"/>
        <v>-1.7330000000000001</v>
      </c>
      <c r="F1817" s="34">
        <f t="shared" si="485"/>
        <v>3</v>
      </c>
      <c r="G1817" s="47">
        <f t="shared" si="487"/>
        <v>-5.1989999999999998</v>
      </c>
      <c r="H1817" s="34"/>
      <c r="I1817" s="33">
        <f>I1818-9</f>
        <v>20</v>
      </c>
      <c r="J1817" s="33">
        <f>J1818</f>
        <v>-2.02</v>
      </c>
      <c r="K1817" s="47">
        <f t="shared" si="488"/>
        <v>-1.51</v>
      </c>
      <c r="L1817" s="34">
        <f t="shared" si="489"/>
        <v>2.0399999999999991</v>
      </c>
      <c r="M1817" s="47">
        <f t="shared" si="490"/>
        <v>-3.0803999999999987</v>
      </c>
      <c r="N1817" s="50"/>
      <c r="O1817" s="50"/>
      <c r="P1817" s="50"/>
      <c r="Q1817" s="51"/>
      <c r="R1817" s="21"/>
    </row>
    <row r="1818" spans="2:18" x14ac:dyDescent="0.2">
      <c r="B1818" s="34">
        <v>42</v>
      </c>
      <c r="C1818" s="47">
        <v>-0.129</v>
      </c>
      <c r="D1818" s="47"/>
      <c r="E1818" s="47">
        <f t="shared" si="486"/>
        <v>-0.878</v>
      </c>
      <c r="F1818" s="34">
        <f t="shared" si="485"/>
        <v>3</v>
      </c>
      <c r="G1818" s="47">
        <f t="shared" si="487"/>
        <v>-2.6339999999999999</v>
      </c>
      <c r="H1818" s="54"/>
      <c r="I1818" s="33">
        <v>29</v>
      </c>
      <c r="J1818" s="33">
        <v>-2.02</v>
      </c>
      <c r="K1818" s="47">
        <f t="shared" si="488"/>
        <v>-2.02</v>
      </c>
      <c r="L1818" s="34">
        <f t="shared" si="489"/>
        <v>9</v>
      </c>
      <c r="M1818" s="47">
        <f t="shared" si="490"/>
        <v>-18.18</v>
      </c>
      <c r="N1818" s="50"/>
      <c r="O1818" s="50"/>
      <c r="P1818" s="50"/>
      <c r="Q1818" s="51"/>
      <c r="R1818" s="21"/>
    </row>
    <row r="1819" spans="2:18" x14ac:dyDescent="0.2">
      <c r="B1819" s="34">
        <v>44</v>
      </c>
      <c r="C1819" s="47">
        <v>0.82099999999999995</v>
      </c>
      <c r="D1819" s="47"/>
      <c r="E1819" s="47">
        <f t="shared" si="486"/>
        <v>0.34599999999999997</v>
      </c>
      <c r="F1819" s="34">
        <f t="shared" si="485"/>
        <v>2</v>
      </c>
      <c r="G1819" s="47">
        <f t="shared" si="487"/>
        <v>0.69199999999999995</v>
      </c>
      <c r="H1819" s="54"/>
      <c r="I1819" s="34">
        <f>I1818+9</f>
        <v>38</v>
      </c>
      <c r="J1819" s="34">
        <f>J1818</f>
        <v>-2.02</v>
      </c>
      <c r="K1819" s="47">
        <f t="shared" si="488"/>
        <v>-2.02</v>
      </c>
      <c r="L1819" s="34">
        <f t="shared" si="489"/>
        <v>9</v>
      </c>
      <c r="M1819" s="47">
        <f t="shared" si="490"/>
        <v>-18.18</v>
      </c>
      <c r="N1819" s="50"/>
      <c r="O1819" s="50"/>
      <c r="P1819" s="50"/>
      <c r="Q1819" s="51"/>
      <c r="R1819" s="21"/>
    </row>
    <row r="1820" spans="2:18" x14ac:dyDescent="0.2">
      <c r="B1820" s="48">
        <v>46</v>
      </c>
      <c r="C1820" s="55">
        <v>1.87</v>
      </c>
      <c r="D1820" s="55"/>
      <c r="E1820" s="47">
        <f t="shared" si="486"/>
        <v>1.3454999999999999</v>
      </c>
      <c r="F1820" s="34">
        <f t="shared" si="485"/>
        <v>2</v>
      </c>
      <c r="G1820" s="47">
        <f t="shared" si="487"/>
        <v>2.6909999999999998</v>
      </c>
      <c r="H1820" s="54"/>
      <c r="I1820" s="34">
        <f>I1819+(J1820-J1819)*2</f>
        <v>40.04</v>
      </c>
      <c r="J1820" s="34">
        <v>-1</v>
      </c>
      <c r="K1820" s="47">
        <f t="shared" si="488"/>
        <v>-1.51</v>
      </c>
      <c r="L1820" s="34">
        <f t="shared" si="489"/>
        <v>2.0399999999999991</v>
      </c>
      <c r="M1820" s="47">
        <f t="shared" si="490"/>
        <v>-3.0803999999999987</v>
      </c>
      <c r="N1820" s="50"/>
      <c r="O1820" s="50"/>
      <c r="P1820" s="50"/>
      <c r="Q1820" s="51"/>
      <c r="R1820" s="21"/>
    </row>
    <row r="1821" spans="2:18" x14ac:dyDescent="0.2">
      <c r="B1821" s="48">
        <v>48</v>
      </c>
      <c r="C1821" s="55">
        <v>3.3639999999999999</v>
      </c>
      <c r="D1821" s="55"/>
      <c r="E1821" s="47">
        <f t="shared" si="486"/>
        <v>2.617</v>
      </c>
      <c r="F1821" s="34">
        <f t="shared" si="485"/>
        <v>2</v>
      </c>
      <c r="G1821" s="47">
        <f t="shared" si="487"/>
        <v>5.234</v>
      </c>
      <c r="H1821" s="54"/>
      <c r="I1821" s="34">
        <v>42</v>
      </c>
      <c r="J1821" s="56">
        <v>-0.129</v>
      </c>
      <c r="K1821" s="47">
        <f t="shared" si="488"/>
        <v>-0.5645</v>
      </c>
      <c r="L1821" s="34">
        <f t="shared" si="489"/>
        <v>1.9600000000000009</v>
      </c>
      <c r="M1821" s="47">
        <f t="shared" si="490"/>
        <v>-1.1064200000000004</v>
      </c>
      <c r="N1821" s="51"/>
      <c r="O1821" s="53"/>
      <c r="P1821" s="53"/>
      <c r="Q1821" s="51"/>
    </row>
    <row r="1822" spans="2:18" x14ac:dyDescent="0.2">
      <c r="B1822" s="48">
        <v>50</v>
      </c>
      <c r="C1822" s="55">
        <v>4.5869999999999997</v>
      </c>
      <c r="D1822" s="55"/>
      <c r="E1822" s="47">
        <f t="shared" si="486"/>
        <v>3.9754999999999998</v>
      </c>
      <c r="F1822" s="34">
        <f t="shared" si="485"/>
        <v>2</v>
      </c>
      <c r="G1822" s="47">
        <f t="shared" si="487"/>
        <v>7.9509999999999996</v>
      </c>
      <c r="H1822" s="54"/>
      <c r="I1822" s="48">
        <v>44</v>
      </c>
      <c r="J1822" s="48">
        <v>0.82099999999999995</v>
      </c>
      <c r="K1822" s="47">
        <f t="shared" si="488"/>
        <v>0.34599999999999997</v>
      </c>
      <c r="L1822" s="34">
        <f t="shared" si="489"/>
        <v>2</v>
      </c>
      <c r="M1822" s="47">
        <f t="shared" si="490"/>
        <v>0.69199999999999995</v>
      </c>
      <c r="N1822" s="51"/>
      <c r="O1822" s="57"/>
      <c r="P1822" s="57"/>
      <c r="Q1822" s="51"/>
    </row>
    <row r="1823" spans="2:18" x14ac:dyDescent="0.2">
      <c r="B1823" s="48">
        <v>54</v>
      </c>
      <c r="C1823" s="55">
        <v>4.6219999999999999</v>
      </c>
      <c r="D1823" s="55"/>
      <c r="E1823" s="47">
        <f t="shared" si="486"/>
        <v>4.6044999999999998</v>
      </c>
      <c r="F1823" s="34">
        <f t="shared" si="485"/>
        <v>4</v>
      </c>
      <c r="G1823" s="47">
        <f t="shared" si="487"/>
        <v>18.417999999999999</v>
      </c>
      <c r="H1823" s="51"/>
      <c r="I1823" s="48">
        <v>46</v>
      </c>
      <c r="J1823" s="48">
        <v>1.87</v>
      </c>
      <c r="K1823" s="47">
        <f t="shared" si="488"/>
        <v>1.3454999999999999</v>
      </c>
      <c r="L1823" s="34">
        <f t="shared" si="489"/>
        <v>2</v>
      </c>
      <c r="M1823" s="47">
        <f t="shared" si="490"/>
        <v>2.6909999999999998</v>
      </c>
      <c r="N1823" s="51"/>
      <c r="O1823" s="57"/>
      <c r="P1823" s="57"/>
      <c r="Q1823" s="51"/>
    </row>
    <row r="1824" spans="2:18" x14ac:dyDescent="0.2">
      <c r="B1824" s="48">
        <v>59</v>
      </c>
      <c r="C1824" s="55">
        <v>4.5810000000000004</v>
      </c>
      <c r="D1824" s="55"/>
      <c r="E1824" s="47">
        <f t="shared" si="486"/>
        <v>4.6014999999999997</v>
      </c>
      <c r="F1824" s="34">
        <f t="shared" si="485"/>
        <v>5</v>
      </c>
      <c r="G1824" s="47">
        <f t="shared" si="487"/>
        <v>23.0075</v>
      </c>
      <c r="H1824" s="51"/>
      <c r="I1824" s="48">
        <v>48</v>
      </c>
      <c r="J1824" s="48">
        <v>3.3639999999999999</v>
      </c>
      <c r="K1824" s="47">
        <f t="shared" si="488"/>
        <v>2.617</v>
      </c>
      <c r="L1824" s="34">
        <f t="shared" si="489"/>
        <v>2</v>
      </c>
      <c r="M1824" s="47">
        <f t="shared" si="490"/>
        <v>5.234</v>
      </c>
      <c r="N1824" s="57"/>
      <c r="O1824" s="57"/>
      <c r="P1824" s="57"/>
      <c r="Q1824" s="51"/>
    </row>
    <row r="1825" spans="2:18" x14ac:dyDescent="0.2">
      <c r="B1825" s="48">
        <v>62</v>
      </c>
      <c r="C1825" s="55">
        <v>3.3719999999999999</v>
      </c>
      <c r="D1825" s="55"/>
      <c r="E1825" s="47">
        <f t="shared" si="486"/>
        <v>3.9765000000000001</v>
      </c>
      <c r="F1825" s="34">
        <f t="shared" si="485"/>
        <v>3</v>
      </c>
      <c r="G1825" s="47">
        <f t="shared" si="487"/>
        <v>11.929500000000001</v>
      </c>
      <c r="H1825" s="51"/>
      <c r="I1825" s="48">
        <v>50</v>
      </c>
      <c r="J1825" s="48">
        <v>4.5869999999999997</v>
      </c>
      <c r="K1825" s="47">
        <f t="shared" si="488"/>
        <v>3.9754999999999998</v>
      </c>
      <c r="L1825" s="34">
        <f t="shared" si="489"/>
        <v>2</v>
      </c>
      <c r="M1825" s="47">
        <f t="shared" si="490"/>
        <v>7.9509999999999996</v>
      </c>
      <c r="N1825" s="57"/>
      <c r="O1825" s="57"/>
      <c r="P1825" s="57"/>
      <c r="Q1825" s="51"/>
    </row>
    <row r="1826" spans="2:18" x14ac:dyDescent="0.2">
      <c r="B1826" s="48">
        <v>66</v>
      </c>
      <c r="C1826" s="55">
        <v>2.871</v>
      </c>
      <c r="D1826" s="55"/>
      <c r="E1826" s="47">
        <f t="shared" si="486"/>
        <v>3.1215000000000002</v>
      </c>
      <c r="F1826" s="34">
        <f t="shared" si="485"/>
        <v>4</v>
      </c>
      <c r="G1826" s="47">
        <f t="shared" si="487"/>
        <v>12.486000000000001</v>
      </c>
      <c r="H1826" s="51"/>
      <c r="I1826" s="48">
        <v>54</v>
      </c>
      <c r="J1826" s="48">
        <v>4.6219999999999999</v>
      </c>
      <c r="K1826" s="47">
        <f t="shared" si="488"/>
        <v>4.6044999999999998</v>
      </c>
      <c r="L1826" s="34">
        <f t="shared" si="489"/>
        <v>4</v>
      </c>
      <c r="M1826" s="47">
        <f t="shared" si="490"/>
        <v>18.417999999999999</v>
      </c>
      <c r="N1826" s="57"/>
      <c r="O1826" s="57"/>
      <c r="P1826" s="57"/>
      <c r="Q1826" s="51"/>
    </row>
    <row r="1827" spans="2:18" x14ac:dyDescent="0.2">
      <c r="B1827" s="48"/>
      <c r="C1827" s="55"/>
      <c r="D1827" s="55"/>
      <c r="E1827" s="47"/>
      <c r="F1827" s="34"/>
      <c r="G1827" s="47"/>
      <c r="H1827" s="47"/>
      <c r="I1827" s="48">
        <v>59</v>
      </c>
      <c r="J1827" s="48">
        <v>4.5810000000000004</v>
      </c>
      <c r="K1827" s="47">
        <f t="shared" si="488"/>
        <v>4.6014999999999997</v>
      </c>
      <c r="L1827" s="34">
        <f t="shared" si="489"/>
        <v>5</v>
      </c>
      <c r="M1827" s="47">
        <f t="shared" si="490"/>
        <v>23.0075</v>
      </c>
      <c r="N1827" s="57"/>
      <c r="O1827" s="57"/>
      <c r="P1827" s="57"/>
      <c r="Q1827" s="51"/>
    </row>
    <row r="1828" spans="2:18" x14ac:dyDescent="0.2">
      <c r="B1828" s="48"/>
      <c r="C1828" s="55"/>
      <c r="D1828" s="55"/>
      <c r="E1828" s="47"/>
      <c r="F1828" s="34"/>
      <c r="G1828" s="47"/>
      <c r="H1828" s="47"/>
      <c r="I1828" s="48">
        <v>62</v>
      </c>
      <c r="J1828" s="48">
        <v>3.3719999999999999</v>
      </c>
      <c r="K1828" s="47">
        <f t="shared" si="488"/>
        <v>3.9765000000000001</v>
      </c>
      <c r="L1828" s="34">
        <f t="shared" si="489"/>
        <v>3</v>
      </c>
      <c r="M1828" s="47">
        <f t="shared" si="490"/>
        <v>11.929500000000001</v>
      </c>
      <c r="N1828" s="53"/>
      <c r="O1828" s="57"/>
      <c r="P1828" s="57"/>
      <c r="Q1828" s="51"/>
    </row>
    <row r="1829" spans="2:18" x14ac:dyDescent="0.2">
      <c r="B1829" s="48"/>
      <c r="C1829" s="55"/>
      <c r="D1829" s="55"/>
      <c r="E1829" s="47"/>
      <c r="F1829" s="34"/>
      <c r="G1829" s="47"/>
      <c r="H1829" s="47"/>
      <c r="I1829" s="48">
        <v>66</v>
      </c>
      <c r="J1829" s="48">
        <v>2.871</v>
      </c>
      <c r="K1829" s="47">
        <f t="shared" si="488"/>
        <v>3.1215000000000002</v>
      </c>
      <c r="L1829" s="34">
        <f t="shared" si="489"/>
        <v>4</v>
      </c>
      <c r="M1829" s="47">
        <f t="shared" si="490"/>
        <v>12.486000000000001</v>
      </c>
      <c r="N1829" s="50"/>
      <c r="O1829" s="50"/>
      <c r="P1829" s="50"/>
      <c r="Q1829" s="51"/>
      <c r="R1829" s="21"/>
    </row>
    <row r="1830" spans="2:18" x14ac:dyDescent="0.2">
      <c r="B1830" s="48"/>
      <c r="C1830" s="55"/>
      <c r="D1830" s="55"/>
      <c r="E1830" s="47"/>
      <c r="F1830" s="34"/>
      <c r="G1830" s="47"/>
      <c r="H1830" s="47"/>
      <c r="I1830" s="47"/>
      <c r="J1830" s="48"/>
      <c r="K1830" s="47"/>
      <c r="L1830" s="34"/>
      <c r="M1830" s="47"/>
      <c r="N1830" s="50"/>
      <c r="O1830" s="50"/>
      <c r="P1830" s="50"/>
      <c r="Q1830" s="51"/>
      <c r="R1830" s="21"/>
    </row>
    <row r="1831" spans="2:18" ht="15" x14ac:dyDescent="0.2">
      <c r="B1831" s="48"/>
      <c r="C1831" s="55"/>
      <c r="D1831" s="55"/>
      <c r="E1831" s="47"/>
      <c r="F1831" s="34">
        <f>SUM(F1806:F1830)</f>
        <v>66</v>
      </c>
      <c r="G1831" s="47">
        <f>SUM(G1806:G1830)</f>
        <v>52.275500000000008</v>
      </c>
      <c r="H1831" s="47"/>
      <c r="I1831" s="47"/>
      <c r="J1831" s="58"/>
      <c r="K1831" s="47"/>
      <c r="L1831" s="34">
        <f>SUM(L1809:L1830)</f>
        <v>66</v>
      </c>
      <c r="M1831" s="47">
        <f>SUM(M1809:M1830)</f>
        <v>49.284320000000008</v>
      </c>
      <c r="N1831" s="50"/>
      <c r="O1831" s="50"/>
      <c r="P1831" s="50"/>
      <c r="Q1831" s="51"/>
      <c r="R1831" s="21"/>
    </row>
    <row r="1832" spans="2:18" x14ac:dyDescent="0.2">
      <c r="B1832" s="48"/>
      <c r="C1832" s="55"/>
      <c r="D1832" s="55"/>
      <c r="E1832" s="47"/>
      <c r="F1832" s="34"/>
      <c r="G1832" s="47"/>
      <c r="H1832" s="34" t="s">
        <v>10</v>
      </c>
      <c r="I1832" s="34"/>
      <c r="J1832" s="34">
        <f>G1831</f>
        <v>52.275500000000008</v>
      </c>
      <c r="K1832" s="47" t="s">
        <v>11</v>
      </c>
      <c r="L1832" s="34">
        <f>M1831</f>
        <v>49.284320000000008</v>
      </c>
      <c r="M1832" s="47">
        <f>J1832-L1832</f>
        <v>2.9911799999999999</v>
      </c>
      <c r="N1832" s="50"/>
      <c r="O1832" s="50"/>
      <c r="P1832" s="50"/>
      <c r="Q1832" s="51"/>
      <c r="R1832" s="21"/>
    </row>
    <row r="1833" spans="2:18" x14ac:dyDescent="0.2">
      <c r="B1833" s="52"/>
      <c r="C1833" s="59"/>
      <c r="D1833" s="59"/>
      <c r="E1833" s="51"/>
      <c r="F1833" s="51"/>
      <c r="G1833" s="51"/>
      <c r="H1833" s="51"/>
      <c r="I1833" s="51"/>
      <c r="J1833" s="60"/>
      <c r="K1833" s="51"/>
      <c r="L1833" s="51"/>
      <c r="M1833" s="51"/>
      <c r="N1833" s="51"/>
      <c r="O1833" s="51"/>
      <c r="P1833" s="51"/>
      <c r="Q1833" s="51"/>
    </row>
    <row r="1834" spans="2:18" ht="15" x14ac:dyDescent="0.2">
      <c r="B1834" s="58"/>
      <c r="C1834" s="61"/>
      <c r="D1834" s="61"/>
      <c r="E1834" s="58"/>
      <c r="F1834" s="54" t="s">
        <v>7</v>
      </c>
      <c r="G1834" s="54"/>
      <c r="H1834" s="160">
        <v>10</v>
      </c>
      <c r="I1834" s="160"/>
      <c r="J1834" s="58"/>
      <c r="K1834" s="58"/>
      <c r="L1834" s="58"/>
      <c r="M1834" s="58"/>
      <c r="N1834" s="57"/>
      <c r="O1834" s="57"/>
      <c r="P1834" s="57"/>
      <c r="Q1834" s="51"/>
    </row>
    <row r="1835" spans="2:18" x14ac:dyDescent="0.2">
      <c r="B1835" s="161" t="s">
        <v>8</v>
      </c>
      <c r="C1835" s="161"/>
      <c r="D1835" s="161"/>
      <c r="E1835" s="161"/>
      <c r="F1835" s="161"/>
      <c r="G1835" s="161"/>
      <c r="H1835" s="51"/>
      <c r="I1835" s="161" t="s">
        <v>9</v>
      </c>
      <c r="J1835" s="161"/>
      <c r="K1835" s="161"/>
      <c r="L1835" s="161"/>
      <c r="M1835" s="161"/>
      <c r="N1835" s="62"/>
      <c r="O1835" s="62"/>
      <c r="P1835" s="50">
        <f>I1850-I1848</f>
        <v>18</v>
      </c>
      <c r="Q1835" s="51"/>
    </row>
    <row r="1836" spans="2:18" x14ac:dyDescent="0.2">
      <c r="B1836" s="34">
        <v>0</v>
      </c>
      <c r="C1836" s="47">
        <v>1.1479999999999999</v>
      </c>
      <c r="D1836" s="47"/>
      <c r="E1836" s="34"/>
      <c r="F1836" s="34"/>
      <c r="G1836" s="34"/>
      <c r="H1836" s="34"/>
      <c r="I1836" s="48"/>
      <c r="J1836" s="49"/>
      <c r="K1836" s="47"/>
      <c r="L1836" s="34"/>
      <c r="M1836" s="47"/>
      <c r="N1836" s="50"/>
      <c r="O1836" s="50"/>
      <c r="P1836" s="50"/>
      <c r="Q1836" s="51"/>
      <c r="R1836" s="21"/>
    </row>
    <row r="1837" spans="2:18" x14ac:dyDescent="0.2">
      <c r="B1837" s="34">
        <v>5</v>
      </c>
      <c r="C1837" s="47">
        <v>1.226</v>
      </c>
      <c r="D1837" s="47"/>
      <c r="E1837" s="47">
        <f>(C1836+C1837)/2</f>
        <v>1.1869999999999998</v>
      </c>
      <c r="F1837" s="34">
        <f t="shared" ref="F1837:F1857" si="491">B1837-B1836</f>
        <v>5</v>
      </c>
      <c r="G1837" s="47">
        <f>E1837*F1837</f>
        <v>5.9349999999999987</v>
      </c>
      <c r="H1837" s="34"/>
      <c r="I1837" s="33"/>
      <c r="J1837" s="33"/>
      <c r="K1837" s="47"/>
      <c r="L1837" s="34"/>
      <c r="M1837" s="47"/>
      <c r="N1837" s="50"/>
      <c r="O1837" s="50"/>
      <c r="P1837" s="50"/>
      <c r="Q1837" s="52"/>
      <c r="R1837" s="21"/>
    </row>
    <row r="1838" spans="2:18" x14ac:dyDescent="0.2">
      <c r="B1838" s="34">
        <v>10</v>
      </c>
      <c r="C1838" s="47">
        <v>1.1970000000000001</v>
      </c>
      <c r="D1838" s="47"/>
      <c r="E1838" s="47">
        <f t="shared" ref="E1838:E1857" si="492">(C1837+C1838)/2</f>
        <v>1.2115</v>
      </c>
      <c r="F1838" s="34">
        <f t="shared" si="491"/>
        <v>5</v>
      </c>
      <c r="G1838" s="47">
        <f t="shared" ref="G1838:G1857" si="493">E1838*F1838</f>
        <v>6.0575000000000001</v>
      </c>
      <c r="H1838" s="34"/>
      <c r="I1838" s="33"/>
      <c r="J1838" s="33"/>
      <c r="K1838" s="47"/>
      <c r="L1838" s="34"/>
      <c r="M1838" s="47"/>
      <c r="N1838" s="50"/>
      <c r="O1838" s="50"/>
      <c r="P1838" s="50"/>
      <c r="Q1838" s="52"/>
      <c r="R1838" s="21"/>
    </row>
    <row r="1839" spans="2:18" x14ac:dyDescent="0.2">
      <c r="B1839" s="34">
        <v>12</v>
      </c>
      <c r="C1839" s="47">
        <v>0.246</v>
      </c>
      <c r="D1839" s="47"/>
      <c r="E1839" s="47">
        <f t="shared" si="492"/>
        <v>0.72150000000000003</v>
      </c>
      <c r="F1839" s="34">
        <f t="shared" si="491"/>
        <v>2</v>
      </c>
      <c r="G1839" s="47">
        <f t="shared" si="493"/>
        <v>1.4430000000000001</v>
      </c>
      <c r="H1839" s="34"/>
      <c r="I1839" s="33"/>
      <c r="J1839" s="33"/>
      <c r="K1839" s="47"/>
      <c r="L1839" s="34"/>
      <c r="M1839" s="47"/>
      <c r="N1839" s="50"/>
      <c r="O1839" s="50"/>
      <c r="P1839" s="50"/>
      <c r="Q1839" s="52"/>
      <c r="R1839" s="21"/>
    </row>
    <row r="1840" spans="2:18" x14ac:dyDescent="0.2">
      <c r="B1840" s="34">
        <v>14</v>
      </c>
      <c r="C1840" s="47">
        <v>-0.36099999999999999</v>
      </c>
      <c r="D1840" s="47"/>
      <c r="E1840" s="47">
        <f t="shared" si="492"/>
        <v>-5.7499999999999996E-2</v>
      </c>
      <c r="F1840" s="34">
        <f t="shared" si="491"/>
        <v>2</v>
      </c>
      <c r="G1840" s="47">
        <f t="shared" si="493"/>
        <v>-0.11499999999999999</v>
      </c>
      <c r="H1840" s="34"/>
      <c r="I1840" s="33"/>
      <c r="J1840" s="33"/>
      <c r="K1840" s="47"/>
      <c r="L1840" s="34"/>
      <c r="M1840" s="47"/>
      <c r="N1840" s="50"/>
      <c r="O1840" s="50"/>
      <c r="P1840" s="50"/>
      <c r="Q1840" s="52"/>
      <c r="R1840" s="21"/>
    </row>
    <row r="1841" spans="2:18" x14ac:dyDescent="0.2">
      <c r="B1841" s="34">
        <v>17</v>
      </c>
      <c r="C1841" s="47">
        <v>-0.80700000000000005</v>
      </c>
      <c r="D1841" s="47"/>
      <c r="E1841" s="47">
        <f t="shared" si="492"/>
        <v>-0.58400000000000007</v>
      </c>
      <c r="F1841" s="34">
        <f t="shared" si="491"/>
        <v>3</v>
      </c>
      <c r="G1841" s="47">
        <f t="shared" si="493"/>
        <v>-1.7520000000000002</v>
      </c>
      <c r="H1841" s="34"/>
      <c r="I1841" s="33">
        <v>0</v>
      </c>
      <c r="J1841" s="33">
        <v>1.1479999999999999</v>
      </c>
      <c r="K1841" s="47"/>
      <c r="L1841" s="34"/>
      <c r="M1841" s="47"/>
      <c r="N1841" s="50"/>
      <c r="O1841" s="50"/>
      <c r="P1841" s="50"/>
      <c r="Q1841" s="52"/>
      <c r="R1841" s="21"/>
    </row>
    <row r="1842" spans="2:18" x14ac:dyDescent="0.2">
      <c r="B1842" s="34">
        <v>20</v>
      </c>
      <c r="C1842" s="47">
        <v>-0.86099999999999999</v>
      </c>
      <c r="D1842" s="47"/>
      <c r="E1842" s="47">
        <f t="shared" si="492"/>
        <v>-0.83400000000000007</v>
      </c>
      <c r="F1842" s="34">
        <f t="shared" si="491"/>
        <v>3</v>
      </c>
      <c r="G1842" s="47">
        <f t="shared" si="493"/>
        <v>-2.5020000000000002</v>
      </c>
      <c r="H1842" s="51"/>
      <c r="I1842" s="33">
        <v>5</v>
      </c>
      <c r="J1842" s="33">
        <v>1.226</v>
      </c>
      <c r="K1842" s="47">
        <f t="shared" ref="K1842:K1860" si="494">AVERAGE(J1841,J1842)</f>
        <v>1.1869999999999998</v>
      </c>
      <c r="L1842" s="34">
        <f t="shared" ref="L1842:L1860" si="495">I1842-I1841</f>
        <v>5</v>
      </c>
      <c r="M1842" s="47">
        <f t="shared" ref="M1842:M1860" si="496">L1842*K1842</f>
        <v>5.9349999999999987</v>
      </c>
      <c r="N1842" s="50"/>
      <c r="O1842" s="50"/>
      <c r="P1842" s="50"/>
      <c r="Q1842" s="52"/>
      <c r="R1842" s="21"/>
    </row>
    <row r="1843" spans="2:18" x14ac:dyDescent="0.2">
      <c r="B1843" s="34">
        <v>23</v>
      </c>
      <c r="C1843" s="47">
        <v>-1.0609999999999999</v>
      </c>
      <c r="D1843" s="47"/>
      <c r="E1843" s="47">
        <f t="shared" si="492"/>
        <v>-0.96099999999999997</v>
      </c>
      <c r="F1843" s="34">
        <f t="shared" si="491"/>
        <v>3</v>
      </c>
      <c r="G1843" s="47">
        <f t="shared" si="493"/>
        <v>-2.883</v>
      </c>
      <c r="H1843" s="51"/>
      <c r="I1843" s="33">
        <v>10</v>
      </c>
      <c r="J1843" s="33">
        <v>1.1970000000000001</v>
      </c>
      <c r="K1843" s="47">
        <f t="shared" si="494"/>
        <v>1.2115</v>
      </c>
      <c r="L1843" s="34">
        <f t="shared" si="495"/>
        <v>5</v>
      </c>
      <c r="M1843" s="47">
        <f t="shared" si="496"/>
        <v>6.0575000000000001</v>
      </c>
      <c r="N1843" s="50"/>
      <c r="O1843" s="50"/>
      <c r="P1843" s="50"/>
      <c r="Q1843" s="52"/>
      <c r="R1843" s="21"/>
    </row>
    <row r="1844" spans="2:18" x14ac:dyDescent="0.2">
      <c r="B1844" s="34">
        <v>26</v>
      </c>
      <c r="C1844" s="47">
        <v>-1.1639999999999999</v>
      </c>
      <c r="D1844" s="47"/>
      <c r="E1844" s="47">
        <f t="shared" si="492"/>
        <v>-1.1124999999999998</v>
      </c>
      <c r="F1844" s="34">
        <f t="shared" si="491"/>
        <v>3</v>
      </c>
      <c r="G1844" s="47">
        <f t="shared" si="493"/>
        <v>-3.3374999999999995</v>
      </c>
      <c r="H1844" s="51"/>
      <c r="I1844" s="33">
        <v>12</v>
      </c>
      <c r="J1844" s="33">
        <v>0.246</v>
      </c>
      <c r="K1844" s="47">
        <f t="shared" si="494"/>
        <v>0.72150000000000003</v>
      </c>
      <c r="L1844" s="34">
        <f t="shared" si="495"/>
        <v>2</v>
      </c>
      <c r="M1844" s="47">
        <f t="shared" si="496"/>
        <v>1.4430000000000001</v>
      </c>
      <c r="N1844" s="53"/>
      <c r="O1844" s="53"/>
      <c r="P1844" s="53"/>
      <c r="Q1844" s="52"/>
      <c r="R1844" s="21"/>
    </row>
    <row r="1845" spans="2:18" x14ac:dyDescent="0.2">
      <c r="B1845" s="34">
        <v>30</v>
      </c>
      <c r="C1845" s="47">
        <v>-1.2430000000000001</v>
      </c>
      <c r="D1845" s="47"/>
      <c r="E1845" s="47">
        <f t="shared" si="492"/>
        <v>-1.2035</v>
      </c>
      <c r="F1845" s="34">
        <f t="shared" si="491"/>
        <v>4</v>
      </c>
      <c r="G1845" s="47">
        <f t="shared" si="493"/>
        <v>-4.8140000000000001</v>
      </c>
      <c r="H1845" s="34"/>
      <c r="I1845" s="33">
        <v>14</v>
      </c>
      <c r="J1845" s="33">
        <v>-0.36099999999999999</v>
      </c>
      <c r="K1845" s="47">
        <f t="shared" si="494"/>
        <v>-5.7499999999999996E-2</v>
      </c>
      <c r="L1845" s="34">
        <f t="shared" si="495"/>
        <v>2</v>
      </c>
      <c r="M1845" s="47">
        <f t="shared" si="496"/>
        <v>-0.11499999999999999</v>
      </c>
      <c r="N1845" s="50"/>
      <c r="O1845" s="50"/>
      <c r="P1845" s="50"/>
      <c r="Q1845" s="52"/>
      <c r="R1845" s="21"/>
    </row>
    <row r="1846" spans="2:18" x14ac:dyDescent="0.2">
      <c r="B1846" s="34">
        <v>33</v>
      </c>
      <c r="C1846" s="47">
        <v>-1.167</v>
      </c>
      <c r="D1846" s="47"/>
      <c r="E1846" s="47">
        <f t="shared" si="492"/>
        <v>-1.2050000000000001</v>
      </c>
      <c r="F1846" s="34">
        <f t="shared" si="491"/>
        <v>3</v>
      </c>
      <c r="G1846" s="47">
        <f t="shared" si="493"/>
        <v>-3.6150000000000002</v>
      </c>
      <c r="H1846" s="34"/>
      <c r="I1846" s="33">
        <v>17</v>
      </c>
      <c r="J1846" s="33">
        <v>-0.80700000000000005</v>
      </c>
      <c r="K1846" s="47">
        <f t="shared" si="494"/>
        <v>-0.58400000000000007</v>
      </c>
      <c r="L1846" s="34">
        <f t="shared" si="495"/>
        <v>3</v>
      </c>
      <c r="M1846" s="47">
        <f t="shared" si="496"/>
        <v>-1.7520000000000002</v>
      </c>
      <c r="N1846" s="53"/>
      <c r="O1846" s="53"/>
      <c r="P1846" s="53"/>
      <c r="Q1846" s="52"/>
      <c r="R1846" s="21"/>
    </row>
    <row r="1847" spans="2:18" x14ac:dyDescent="0.2">
      <c r="B1847" s="34">
        <v>36</v>
      </c>
      <c r="C1847" s="47">
        <v>-1.0549999999999999</v>
      </c>
      <c r="D1847" s="47"/>
      <c r="E1847" s="47">
        <f t="shared" si="492"/>
        <v>-1.111</v>
      </c>
      <c r="F1847" s="34">
        <f t="shared" si="491"/>
        <v>3</v>
      </c>
      <c r="G1847" s="47">
        <f t="shared" si="493"/>
        <v>-3.3330000000000002</v>
      </c>
      <c r="H1847" s="34"/>
      <c r="I1847" s="34">
        <f>I1848-(J1847-J1848)*2</f>
        <v>17.7</v>
      </c>
      <c r="J1847" s="34">
        <v>-0.85</v>
      </c>
      <c r="K1847" s="47">
        <f t="shared" si="494"/>
        <v>-0.82850000000000001</v>
      </c>
      <c r="L1847" s="34">
        <f t="shared" si="495"/>
        <v>0.69999999999999929</v>
      </c>
      <c r="M1847" s="47">
        <f t="shared" si="496"/>
        <v>-0.57994999999999941</v>
      </c>
      <c r="N1847" s="53"/>
      <c r="O1847" s="53"/>
      <c r="P1847" s="53"/>
      <c r="Q1847" s="52"/>
      <c r="R1847" s="21"/>
    </row>
    <row r="1848" spans="2:18" x14ac:dyDescent="0.2">
      <c r="B1848" s="34">
        <v>39</v>
      </c>
      <c r="C1848" s="47">
        <v>-0.76100000000000001</v>
      </c>
      <c r="D1848" s="47"/>
      <c r="E1848" s="47">
        <f t="shared" si="492"/>
        <v>-0.90799999999999992</v>
      </c>
      <c r="F1848" s="34">
        <f t="shared" si="491"/>
        <v>3</v>
      </c>
      <c r="G1848" s="47">
        <f t="shared" si="493"/>
        <v>-2.7239999999999998</v>
      </c>
      <c r="H1848" s="34"/>
      <c r="I1848" s="33">
        <f>I1849-9</f>
        <v>20</v>
      </c>
      <c r="J1848" s="33">
        <f>J1849</f>
        <v>-2</v>
      </c>
      <c r="K1848" s="47">
        <f t="shared" si="494"/>
        <v>-1.425</v>
      </c>
      <c r="L1848" s="34">
        <f t="shared" si="495"/>
        <v>2.3000000000000007</v>
      </c>
      <c r="M1848" s="47">
        <f t="shared" si="496"/>
        <v>-3.2775000000000012</v>
      </c>
      <c r="N1848" s="50"/>
      <c r="O1848" s="50"/>
      <c r="P1848" s="50"/>
      <c r="Q1848" s="51"/>
      <c r="R1848" s="21"/>
    </row>
    <row r="1849" spans="2:18" x14ac:dyDescent="0.2">
      <c r="B1849" s="34">
        <v>42</v>
      </c>
      <c r="C1849" s="47">
        <v>-0.34399999999999997</v>
      </c>
      <c r="D1849" s="47"/>
      <c r="E1849" s="47">
        <f t="shared" si="492"/>
        <v>-0.55249999999999999</v>
      </c>
      <c r="F1849" s="34">
        <f t="shared" si="491"/>
        <v>3</v>
      </c>
      <c r="G1849" s="47">
        <f t="shared" si="493"/>
        <v>-1.6575</v>
      </c>
      <c r="H1849" s="54"/>
      <c r="I1849" s="33">
        <v>29</v>
      </c>
      <c r="J1849" s="33">
        <v>-2</v>
      </c>
      <c r="K1849" s="47">
        <f t="shared" si="494"/>
        <v>-2</v>
      </c>
      <c r="L1849" s="34">
        <f t="shared" si="495"/>
        <v>9</v>
      </c>
      <c r="M1849" s="47">
        <f t="shared" si="496"/>
        <v>-18</v>
      </c>
      <c r="N1849" s="50"/>
      <c r="O1849" s="50"/>
      <c r="P1849" s="50"/>
      <c r="Q1849" s="51"/>
      <c r="R1849" s="21"/>
    </row>
    <row r="1850" spans="2:18" x14ac:dyDescent="0.2">
      <c r="B1850" s="34">
        <v>45</v>
      </c>
      <c r="C1850" s="47">
        <v>0.14599999999999999</v>
      </c>
      <c r="D1850" s="47"/>
      <c r="E1850" s="47">
        <f t="shared" si="492"/>
        <v>-9.8999999999999991E-2</v>
      </c>
      <c r="F1850" s="34">
        <f t="shared" si="491"/>
        <v>3</v>
      </c>
      <c r="G1850" s="47">
        <f t="shared" si="493"/>
        <v>-0.29699999999999999</v>
      </c>
      <c r="H1850" s="54"/>
      <c r="I1850" s="34">
        <f>I1849+9</f>
        <v>38</v>
      </c>
      <c r="J1850" s="34">
        <f>J1849</f>
        <v>-2</v>
      </c>
      <c r="K1850" s="47">
        <f t="shared" si="494"/>
        <v>-2</v>
      </c>
      <c r="L1850" s="34">
        <f t="shared" si="495"/>
        <v>9</v>
      </c>
      <c r="M1850" s="47">
        <f t="shared" si="496"/>
        <v>-18</v>
      </c>
      <c r="N1850" s="50"/>
      <c r="O1850" s="50"/>
      <c r="P1850" s="50"/>
      <c r="Q1850" s="51"/>
      <c r="R1850" s="21"/>
    </row>
    <row r="1851" spans="2:18" x14ac:dyDescent="0.2">
      <c r="B1851" s="48">
        <v>47</v>
      </c>
      <c r="C1851" s="55">
        <v>1.2470000000000001</v>
      </c>
      <c r="D1851" s="55"/>
      <c r="E1851" s="47">
        <f t="shared" si="492"/>
        <v>0.69650000000000001</v>
      </c>
      <c r="F1851" s="34">
        <f t="shared" si="491"/>
        <v>2</v>
      </c>
      <c r="G1851" s="47">
        <f t="shared" si="493"/>
        <v>1.393</v>
      </c>
      <c r="H1851" s="54"/>
      <c r="I1851" s="34">
        <f>I1850+(J1851-J1850)*2</f>
        <v>40.6</v>
      </c>
      <c r="J1851" s="34">
        <v>-0.7</v>
      </c>
      <c r="K1851" s="47">
        <f t="shared" si="494"/>
        <v>-1.35</v>
      </c>
      <c r="L1851" s="34">
        <f t="shared" si="495"/>
        <v>2.6000000000000014</v>
      </c>
      <c r="M1851" s="47">
        <f t="shared" si="496"/>
        <v>-3.510000000000002</v>
      </c>
      <c r="N1851" s="50"/>
      <c r="O1851" s="50"/>
      <c r="P1851" s="50"/>
      <c r="Q1851" s="51"/>
      <c r="R1851" s="21"/>
    </row>
    <row r="1852" spans="2:18" x14ac:dyDescent="0.2">
      <c r="B1852" s="48">
        <v>49</v>
      </c>
      <c r="C1852" s="55">
        <v>2.2410000000000001</v>
      </c>
      <c r="D1852" s="55"/>
      <c r="E1852" s="47">
        <f t="shared" si="492"/>
        <v>1.7440000000000002</v>
      </c>
      <c r="F1852" s="34">
        <f t="shared" si="491"/>
        <v>2</v>
      </c>
      <c r="G1852" s="47">
        <f t="shared" si="493"/>
        <v>3.4880000000000004</v>
      </c>
      <c r="H1852" s="54"/>
      <c r="I1852" s="34">
        <v>42</v>
      </c>
      <c r="J1852" s="56">
        <v>-0.34399999999999997</v>
      </c>
      <c r="K1852" s="47">
        <f t="shared" si="494"/>
        <v>-0.52200000000000002</v>
      </c>
      <c r="L1852" s="34">
        <f t="shared" si="495"/>
        <v>1.3999999999999986</v>
      </c>
      <c r="M1852" s="47">
        <f t="shared" si="496"/>
        <v>-0.73079999999999934</v>
      </c>
      <c r="N1852" s="51"/>
      <c r="O1852" s="53"/>
      <c r="P1852" s="53"/>
      <c r="Q1852" s="51"/>
    </row>
    <row r="1853" spans="2:18" x14ac:dyDescent="0.2">
      <c r="B1853" s="48">
        <v>50</v>
      </c>
      <c r="C1853" s="55">
        <v>3.9079999999999999</v>
      </c>
      <c r="D1853" s="55"/>
      <c r="E1853" s="47">
        <f t="shared" si="492"/>
        <v>3.0745</v>
      </c>
      <c r="F1853" s="34">
        <f t="shared" si="491"/>
        <v>1</v>
      </c>
      <c r="G1853" s="47">
        <f t="shared" si="493"/>
        <v>3.0745</v>
      </c>
      <c r="H1853" s="54"/>
      <c r="I1853" s="48">
        <v>45</v>
      </c>
      <c r="J1853" s="48">
        <v>0.14599999999999999</v>
      </c>
      <c r="K1853" s="47">
        <f t="shared" si="494"/>
        <v>-9.8999999999999991E-2</v>
      </c>
      <c r="L1853" s="34">
        <f t="shared" si="495"/>
        <v>3</v>
      </c>
      <c r="M1853" s="47">
        <f t="shared" si="496"/>
        <v>-0.29699999999999999</v>
      </c>
      <c r="N1853" s="51"/>
      <c r="O1853" s="57"/>
      <c r="P1853" s="57"/>
      <c r="Q1853" s="51"/>
    </row>
    <row r="1854" spans="2:18" x14ac:dyDescent="0.2">
      <c r="B1854" s="48">
        <v>55</v>
      </c>
      <c r="C1854" s="55">
        <v>3.8969999999999998</v>
      </c>
      <c r="D1854" s="55"/>
      <c r="E1854" s="47">
        <f t="shared" si="492"/>
        <v>3.9024999999999999</v>
      </c>
      <c r="F1854" s="34">
        <f t="shared" si="491"/>
        <v>5</v>
      </c>
      <c r="G1854" s="47">
        <f t="shared" si="493"/>
        <v>19.512499999999999</v>
      </c>
      <c r="H1854" s="51"/>
      <c r="I1854" s="48">
        <v>47</v>
      </c>
      <c r="J1854" s="48">
        <v>1.2470000000000001</v>
      </c>
      <c r="K1854" s="47">
        <f t="shared" si="494"/>
        <v>0.69650000000000001</v>
      </c>
      <c r="L1854" s="34">
        <f t="shared" si="495"/>
        <v>2</v>
      </c>
      <c r="M1854" s="47">
        <f t="shared" si="496"/>
        <v>1.393</v>
      </c>
      <c r="N1854" s="51"/>
      <c r="O1854" s="57"/>
      <c r="P1854" s="57"/>
      <c r="Q1854" s="51"/>
    </row>
    <row r="1855" spans="2:18" x14ac:dyDescent="0.2">
      <c r="B1855" s="48">
        <v>57</v>
      </c>
      <c r="C1855" s="55">
        <v>5.0469999999999997</v>
      </c>
      <c r="D1855" s="55"/>
      <c r="E1855" s="47">
        <f t="shared" si="492"/>
        <v>4.4719999999999995</v>
      </c>
      <c r="F1855" s="34">
        <f t="shared" si="491"/>
        <v>2</v>
      </c>
      <c r="G1855" s="47">
        <f t="shared" si="493"/>
        <v>8.9439999999999991</v>
      </c>
      <c r="H1855" s="51"/>
      <c r="I1855" s="48">
        <v>49</v>
      </c>
      <c r="J1855" s="48">
        <v>2.2410000000000001</v>
      </c>
      <c r="K1855" s="47">
        <f t="shared" si="494"/>
        <v>1.7440000000000002</v>
      </c>
      <c r="L1855" s="34">
        <f t="shared" si="495"/>
        <v>2</v>
      </c>
      <c r="M1855" s="47">
        <f t="shared" si="496"/>
        <v>3.4880000000000004</v>
      </c>
      <c r="N1855" s="57"/>
      <c r="O1855" s="57"/>
      <c r="P1855" s="57"/>
      <c r="Q1855" s="51"/>
    </row>
    <row r="1856" spans="2:18" x14ac:dyDescent="0.2">
      <c r="B1856" s="48">
        <v>62</v>
      </c>
      <c r="C1856" s="55">
        <v>5.0570000000000004</v>
      </c>
      <c r="D1856" s="55"/>
      <c r="E1856" s="47">
        <f t="shared" si="492"/>
        <v>5.0519999999999996</v>
      </c>
      <c r="F1856" s="34">
        <f t="shared" si="491"/>
        <v>5</v>
      </c>
      <c r="G1856" s="47">
        <f t="shared" si="493"/>
        <v>25.259999999999998</v>
      </c>
      <c r="H1856" s="51"/>
      <c r="I1856" s="48">
        <v>50</v>
      </c>
      <c r="J1856" s="48">
        <v>3.9079999999999999</v>
      </c>
      <c r="K1856" s="47">
        <f t="shared" si="494"/>
        <v>3.0745</v>
      </c>
      <c r="L1856" s="34">
        <f t="shared" si="495"/>
        <v>1</v>
      </c>
      <c r="M1856" s="47">
        <f t="shared" si="496"/>
        <v>3.0745</v>
      </c>
      <c r="N1856" s="57"/>
      <c r="O1856" s="57"/>
      <c r="P1856" s="57"/>
      <c r="Q1856" s="51"/>
    </row>
    <row r="1857" spans="2:18" x14ac:dyDescent="0.2">
      <c r="B1857" s="48">
        <v>66</v>
      </c>
      <c r="C1857" s="55">
        <v>5.0330000000000004</v>
      </c>
      <c r="D1857" s="55"/>
      <c r="E1857" s="47">
        <f t="shared" si="492"/>
        <v>5.0449999999999999</v>
      </c>
      <c r="F1857" s="34">
        <f t="shared" si="491"/>
        <v>4</v>
      </c>
      <c r="G1857" s="47">
        <f t="shared" si="493"/>
        <v>20.18</v>
      </c>
      <c r="H1857" s="51"/>
      <c r="I1857" s="48">
        <v>55</v>
      </c>
      <c r="J1857" s="48">
        <v>3.8969999999999998</v>
      </c>
      <c r="K1857" s="47">
        <f t="shared" si="494"/>
        <v>3.9024999999999999</v>
      </c>
      <c r="L1857" s="34">
        <f t="shared" si="495"/>
        <v>5</v>
      </c>
      <c r="M1857" s="47">
        <f t="shared" si="496"/>
        <v>19.512499999999999</v>
      </c>
      <c r="N1857" s="57"/>
      <c r="O1857" s="57"/>
      <c r="P1857" s="57"/>
      <c r="Q1857" s="51"/>
    </row>
    <row r="1858" spans="2:18" x14ac:dyDescent="0.2">
      <c r="B1858" s="48"/>
      <c r="C1858" s="55"/>
      <c r="D1858" s="55"/>
      <c r="E1858" s="47"/>
      <c r="F1858" s="34"/>
      <c r="G1858" s="47"/>
      <c r="H1858" s="47"/>
      <c r="I1858" s="48">
        <v>57</v>
      </c>
      <c r="J1858" s="48">
        <v>5.0469999999999997</v>
      </c>
      <c r="K1858" s="47">
        <f t="shared" si="494"/>
        <v>4.4719999999999995</v>
      </c>
      <c r="L1858" s="34">
        <f t="shared" si="495"/>
        <v>2</v>
      </c>
      <c r="M1858" s="47">
        <f t="shared" si="496"/>
        <v>8.9439999999999991</v>
      </c>
      <c r="N1858" s="57"/>
      <c r="O1858" s="57"/>
      <c r="P1858" s="57"/>
      <c r="Q1858" s="51"/>
    </row>
    <row r="1859" spans="2:18" x14ac:dyDescent="0.2">
      <c r="B1859" s="48"/>
      <c r="C1859" s="55"/>
      <c r="D1859" s="55"/>
      <c r="E1859" s="47"/>
      <c r="F1859" s="34"/>
      <c r="G1859" s="47"/>
      <c r="H1859" s="47"/>
      <c r="I1859" s="48">
        <v>62</v>
      </c>
      <c r="J1859" s="48">
        <v>5.0570000000000004</v>
      </c>
      <c r="K1859" s="47">
        <f t="shared" si="494"/>
        <v>5.0519999999999996</v>
      </c>
      <c r="L1859" s="34">
        <f t="shared" si="495"/>
        <v>5</v>
      </c>
      <c r="M1859" s="47">
        <f t="shared" si="496"/>
        <v>25.259999999999998</v>
      </c>
      <c r="N1859" s="53"/>
      <c r="O1859" s="57"/>
      <c r="P1859" s="57"/>
      <c r="Q1859" s="51"/>
    </row>
    <row r="1860" spans="2:18" x14ac:dyDescent="0.2">
      <c r="B1860" s="48"/>
      <c r="C1860" s="55"/>
      <c r="D1860" s="55"/>
      <c r="E1860" s="47"/>
      <c r="F1860" s="34"/>
      <c r="G1860" s="47"/>
      <c r="H1860" s="47"/>
      <c r="I1860" s="48">
        <v>66</v>
      </c>
      <c r="J1860" s="48">
        <v>5.0330000000000004</v>
      </c>
      <c r="K1860" s="47">
        <f t="shared" si="494"/>
        <v>5.0449999999999999</v>
      </c>
      <c r="L1860" s="34">
        <f t="shared" si="495"/>
        <v>4</v>
      </c>
      <c r="M1860" s="47">
        <f t="shared" si="496"/>
        <v>20.18</v>
      </c>
      <c r="N1860" s="50"/>
      <c r="O1860" s="50"/>
      <c r="P1860" s="50"/>
      <c r="Q1860" s="51"/>
      <c r="R1860" s="21"/>
    </row>
    <row r="1861" spans="2:18" x14ac:dyDescent="0.2">
      <c r="B1861" s="48"/>
      <c r="C1861" s="55"/>
      <c r="D1861" s="55"/>
      <c r="E1861" s="47"/>
      <c r="F1861" s="34"/>
      <c r="G1861" s="47"/>
      <c r="H1861" s="47"/>
      <c r="I1861" s="47"/>
      <c r="J1861" s="48"/>
      <c r="K1861" s="47"/>
      <c r="L1861" s="34"/>
      <c r="M1861" s="47"/>
      <c r="N1861" s="50"/>
      <c r="O1861" s="50"/>
      <c r="P1861" s="50"/>
      <c r="Q1861" s="51"/>
      <c r="R1861" s="21"/>
    </row>
    <row r="1862" spans="2:18" ht="15" x14ac:dyDescent="0.2">
      <c r="B1862" s="48"/>
      <c r="C1862" s="55"/>
      <c r="D1862" s="55"/>
      <c r="E1862" s="47"/>
      <c r="F1862" s="34">
        <f>SUM(F1837:F1861)</f>
        <v>66</v>
      </c>
      <c r="G1862" s="47">
        <f>SUM(G1837:G1861)</f>
        <v>68.257499999999993</v>
      </c>
      <c r="H1862" s="47"/>
      <c r="I1862" s="47"/>
      <c r="J1862" s="58"/>
      <c r="K1862" s="47"/>
      <c r="L1862" s="34">
        <f>SUM(L1840:L1861)</f>
        <v>66</v>
      </c>
      <c r="M1862" s="47">
        <f>SUM(M1840:M1861)</f>
        <v>49.025249999999993</v>
      </c>
      <c r="N1862" s="50"/>
      <c r="O1862" s="50"/>
      <c r="P1862" s="50"/>
      <c r="Q1862" s="51"/>
      <c r="R1862" s="21"/>
    </row>
    <row r="1863" spans="2:18" x14ac:dyDescent="0.2">
      <c r="B1863" s="48"/>
      <c r="C1863" s="55"/>
      <c r="D1863" s="55"/>
      <c r="E1863" s="47"/>
      <c r="F1863" s="34"/>
      <c r="G1863" s="47"/>
      <c r="H1863" s="34" t="s">
        <v>10</v>
      </c>
      <c r="I1863" s="34"/>
      <c r="J1863" s="34">
        <f>G1862</f>
        <v>68.257499999999993</v>
      </c>
      <c r="K1863" s="47" t="s">
        <v>11</v>
      </c>
      <c r="L1863" s="34">
        <f>M1862</f>
        <v>49.025249999999993</v>
      </c>
      <c r="M1863" s="47">
        <f>J1863-L1863</f>
        <v>19.232250000000001</v>
      </c>
      <c r="N1863" s="50"/>
      <c r="O1863" s="50"/>
      <c r="P1863" s="50"/>
      <c r="Q1863" s="51"/>
      <c r="R1863" s="21"/>
    </row>
    <row r="1864" spans="2:18" x14ac:dyDescent="0.2">
      <c r="B1864" s="52"/>
      <c r="C1864" s="59"/>
      <c r="D1864" s="59"/>
      <c r="E1864" s="51"/>
      <c r="F1864" s="51"/>
      <c r="G1864" s="51"/>
      <c r="H1864" s="51"/>
      <c r="I1864" s="51"/>
      <c r="J1864" s="60"/>
      <c r="K1864" s="51"/>
      <c r="L1864" s="51"/>
      <c r="M1864" s="51"/>
      <c r="N1864" s="51"/>
      <c r="O1864" s="51"/>
      <c r="P1864" s="51"/>
      <c r="Q1864" s="51"/>
    </row>
    <row r="1865" spans="2:18" ht="15" x14ac:dyDescent="0.2">
      <c r="B1865" s="58"/>
      <c r="C1865" s="61"/>
      <c r="D1865" s="61"/>
      <c r="E1865" s="58"/>
      <c r="F1865" s="54" t="s">
        <v>7</v>
      </c>
      <c r="G1865" s="54"/>
      <c r="H1865" s="160">
        <v>10.199999999999999</v>
      </c>
      <c r="I1865" s="160"/>
      <c r="J1865" s="58"/>
      <c r="K1865" s="58"/>
      <c r="L1865" s="58"/>
      <c r="M1865" s="58"/>
      <c r="N1865" s="57"/>
      <c r="O1865" s="57"/>
      <c r="P1865" s="57"/>
      <c r="Q1865" s="51"/>
    </row>
    <row r="1866" spans="2:18" x14ac:dyDescent="0.2">
      <c r="B1866" s="161" t="s">
        <v>8</v>
      </c>
      <c r="C1866" s="161"/>
      <c r="D1866" s="161"/>
      <c r="E1866" s="161"/>
      <c r="F1866" s="161"/>
      <c r="G1866" s="161"/>
      <c r="H1866" s="51"/>
      <c r="I1866" s="161" t="s">
        <v>9</v>
      </c>
      <c r="J1866" s="161"/>
      <c r="K1866" s="161"/>
      <c r="L1866" s="161"/>
      <c r="M1866" s="161"/>
      <c r="N1866" s="62"/>
      <c r="O1866" s="62"/>
      <c r="P1866" s="50">
        <f>I1881-I1879</f>
        <v>18</v>
      </c>
      <c r="Q1866" s="51"/>
    </row>
    <row r="1867" spans="2:18" x14ac:dyDescent="0.2">
      <c r="B1867" s="34">
        <v>0</v>
      </c>
      <c r="C1867" s="47">
        <v>1.357</v>
      </c>
      <c r="D1867" s="47"/>
      <c r="E1867" s="34"/>
      <c r="F1867" s="34"/>
      <c r="G1867" s="34"/>
      <c r="H1867" s="34"/>
      <c r="I1867" s="48"/>
      <c r="J1867" s="49"/>
      <c r="K1867" s="47"/>
      <c r="L1867" s="34"/>
      <c r="M1867" s="47"/>
      <c r="N1867" s="50"/>
      <c r="O1867" s="50"/>
      <c r="P1867" s="50"/>
      <c r="Q1867" s="51"/>
      <c r="R1867" s="21"/>
    </row>
    <row r="1868" spans="2:18" x14ac:dyDescent="0.2">
      <c r="B1868" s="34">
        <v>5</v>
      </c>
      <c r="C1868" s="47">
        <v>1.3480000000000001</v>
      </c>
      <c r="D1868" s="47"/>
      <c r="E1868" s="47">
        <f>(C1867+C1868)/2</f>
        <v>1.3525</v>
      </c>
      <c r="F1868" s="34">
        <f t="shared" ref="F1868:F1888" si="497">B1868-B1867</f>
        <v>5</v>
      </c>
      <c r="G1868" s="47">
        <f>E1868*F1868</f>
        <v>6.7625000000000002</v>
      </c>
      <c r="H1868" s="34"/>
      <c r="I1868" s="33"/>
      <c r="J1868" s="33"/>
      <c r="K1868" s="47"/>
      <c r="L1868" s="34"/>
      <c r="M1868" s="47"/>
      <c r="N1868" s="50"/>
      <c r="O1868" s="50"/>
      <c r="P1868" s="50"/>
      <c r="Q1868" s="52"/>
      <c r="R1868" s="21"/>
    </row>
    <row r="1869" spans="2:18" x14ac:dyDescent="0.2">
      <c r="B1869" s="34">
        <v>10</v>
      </c>
      <c r="C1869" s="47">
        <v>1.4530000000000001</v>
      </c>
      <c r="D1869" s="47"/>
      <c r="E1869" s="47">
        <f t="shared" ref="E1869:E1888" si="498">(C1868+C1869)/2</f>
        <v>1.4005000000000001</v>
      </c>
      <c r="F1869" s="34">
        <f t="shared" si="497"/>
        <v>5</v>
      </c>
      <c r="G1869" s="47">
        <f t="shared" ref="G1869:G1888" si="499">E1869*F1869</f>
        <v>7.0025000000000004</v>
      </c>
      <c r="H1869" s="34"/>
      <c r="I1869" s="33"/>
      <c r="J1869" s="33"/>
      <c r="K1869" s="47"/>
      <c r="L1869" s="34"/>
      <c r="M1869" s="47"/>
      <c r="N1869" s="50"/>
      <c r="O1869" s="50"/>
      <c r="P1869" s="50"/>
      <c r="Q1869" s="52"/>
      <c r="R1869" s="21"/>
    </row>
    <row r="1870" spans="2:18" x14ac:dyDescent="0.2">
      <c r="B1870" s="34">
        <v>12</v>
      </c>
      <c r="C1870" s="47">
        <v>-4.2999999999999997E-2</v>
      </c>
      <c r="D1870" s="47"/>
      <c r="E1870" s="47">
        <f t="shared" si="498"/>
        <v>0.70500000000000007</v>
      </c>
      <c r="F1870" s="34">
        <f t="shared" si="497"/>
        <v>2</v>
      </c>
      <c r="G1870" s="47">
        <f t="shared" si="499"/>
        <v>1.4100000000000001</v>
      </c>
      <c r="H1870" s="34"/>
      <c r="I1870" s="33"/>
      <c r="J1870" s="33"/>
      <c r="K1870" s="47"/>
      <c r="L1870" s="34"/>
      <c r="M1870" s="47"/>
      <c r="N1870" s="50"/>
      <c r="O1870" s="50"/>
      <c r="P1870" s="50"/>
      <c r="Q1870" s="52"/>
      <c r="R1870" s="21"/>
    </row>
    <row r="1871" spans="2:18" x14ac:dyDescent="0.2">
      <c r="B1871" s="34">
        <v>14</v>
      </c>
      <c r="C1871" s="47">
        <v>-0.94399999999999995</v>
      </c>
      <c r="D1871" s="47"/>
      <c r="E1871" s="47">
        <f t="shared" si="498"/>
        <v>-0.49349999999999999</v>
      </c>
      <c r="F1871" s="34">
        <f t="shared" si="497"/>
        <v>2</v>
      </c>
      <c r="G1871" s="47">
        <f t="shared" si="499"/>
        <v>-0.98699999999999999</v>
      </c>
      <c r="H1871" s="34"/>
      <c r="I1871" s="33"/>
      <c r="J1871" s="33"/>
      <c r="K1871" s="47"/>
      <c r="L1871" s="34"/>
      <c r="M1871" s="47"/>
      <c r="N1871" s="50"/>
      <c r="O1871" s="50"/>
      <c r="P1871" s="50"/>
      <c r="Q1871" s="52"/>
      <c r="R1871" s="21"/>
    </row>
    <row r="1872" spans="2:18" x14ac:dyDescent="0.2">
      <c r="B1872" s="34">
        <v>17</v>
      </c>
      <c r="C1872" s="47">
        <v>-1.1439999999999999</v>
      </c>
      <c r="D1872" s="47"/>
      <c r="E1872" s="47">
        <f t="shared" si="498"/>
        <v>-1.044</v>
      </c>
      <c r="F1872" s="34">
        <f t="shared" si="497"/>
        <v>3</v>
      </c>
      <c r="G1872" s="47">
        <f t="shared" si="499"/>
        <v>-3.1320000000000001</v>
      </c>
      <c r="H1872" s="34"/>
      <c r="I1872" s="33">
        <v>0</v>
      </c>
      <c r="J1872" s="33">
        <v>1.357</v>
      </c>
      <c r="K1872" s="47"/>
      <c r="L1872" s="34"/>
      <c r="M1872" s="47"/>
      <c r="N1872" s="50"/>
      <c r="O1872" s="50"/>
      <c r="P1872" s="50"/>
      <c r="Q1872" s="52"/>
      <c r="R1872" s="21"/>
    </row>
    <row r="1873" spans="2:18" x14ac:dyDescent="0.2">
      <c r="B1873" s="34">
        <v>20</v>
      </c>
      <c r="C1873" s="47">
        <v>-1.2330000000000001</v>
      </c>
      <c r="D1873" s="47"/>
      <c r="E1873" s="47">
        <f t="shared" si="498"/>
        <v>-1.1884999999999999</v>
      </c>
      <c r="F1873" s="34">
        <f t="shared" si="497"/>
        <v>3</v>
      </c>
      <c r="G1873" s="47">
        <f t="shared" si="499"/>
        <v>-3.5654999999999997</v>
      </c>
      <c r="H1873" s="51"/>
      <c r="I1873" s="33">
        <v>5</v>
      </c>
      <c r="J1873" s="33">
        <v>1.3480000000000001</v>
      </c>
      <c r="K1873" s="47">
        <f t="shared" ref="K1873:K1891" si="500">AVERAGE(J1872,J1873)</f>
        <v>1.3525</v>
      </c>
      <c r="L1873" s="34">
        <f t="shared" ref="L1873:L1891" si="501">I1873-I1872</f>
        <v>5</v>
      </c>
      <c r="M1873" s="47">
        <f t="shared" ref="M1873:M1891" si="502">L1873*K1873</f>
        <v>6.7625000000000002</v>
      </c>
      <c r="N1873" s="50"/>
      <c r="O1873" s="50"/>
      <c r="P1873" s="50"/>
      <c r="Q1873" s="52"/>
      <c r="R1873" s="21"/>
    </row>
    <row r="1874" spans="2:18" x14ac:dyDescent="0.2">
      <c r="B1874" s="34">
        <v>23</v>
      </c>
      <c r="C1874" s="47">
        <v>-1.345</v>
      </c>
      <c r="D1874" s="47"/>
      <c r="E1874" s="47">
        <f t="shared" si="498"/>
        <v>-1.2890000000000001</v>
      </c>
      <c r="F1874" s="34">
        <f t="shared" si="497"/>
        <v>3</v>
      </c>
      <c r="G1874" s="47">
        <f t="shared" si="499"/>
        <v>-3.8670000000000004</v>
      </c>
      <c r="H1874" s="51"/>
      <c r="I1874" s="33">
        <v>10</v>
      </c>
      <c r="J1874" s="33">
        <v>1.4530000000000001</v>
      </c>
      <c r="K1874" s="47">
        <f t="shared" si="500"/>
        <v>1.4005000000000001</v>
      </c>
      <c r="L1874" s="34">
        <f t="shared" si="501"/>
        <v>5</v>
      </c>
      <c r="M1874" s="47">
        <f t="shared" si="502"/>
        <v>7.0025000000000004</v>
      </c>
      <c r="N1874" s="50"/>
      <c r="O1874" s="50"/>
      <c r="P1874" s="50"/>
      <c r="Q1874" s="52"/>
      <c r="R1874" s="21"/>
    </row>
    <row r="1875" spans="2:18" x14ac:dyDescent="0.2">
      <c r="B1875" s="34">
        <v>26</v>
      </c>
      <c r="C1875" s="47">
        <v>-1.454</v>
      </c>
      <c r="D1875" s="47"/>
      <c r="E1875" s="47">
        <f t="shared" si="498"/>
        <v>-1.3995</v>
      </c>
      <c r="F1875" s="34">
        <f t="shared" si="497"/>
        <v>3</v>
      </c>
      <c r="G1875" s="47">
        <f t="shared" si="499"/>
        <v>-4.1985000000000001</v>
      </c>
      <c r="H1875" s="51"/>
      <c r="I1875" s="33">
        <v>12</v>
      </c>
      <c r="J1875" s="33">
        <v>-4.2999999999999997E-2</v>
      </c>
      <c r="K1875" s="47">
        <f t="shared" si="500"/>
        <v>0.70500000000000007</v>
      </c>
      <c r="L1875" s="34">
        <f t="shared" si="501"/>
        <v>2</v>
      </c>
      <c r="M1875" s="47">
        <f t="shared" si="502"/>
        <v>1.4100000000000001</v>
      </c>
      <c r="N1875" s="53"/>
      <c r="O1875" s="53"/>
      <c r="P1875" s="53"/>
      <c r="Q1875" s="52"/>
      <c r="R1875" s="21"/>
    </row>
    <row r="1876" spans="2:18" x14ac:dyDescent="0.2">
      <c r="B1876" s="34">
        <v>30.5</v>
      </c>
      <c r="C1876" s="47">
        <v>-1.5469999999999999</v>
      </c>
      <c r="D1876" s="47"/>
      <c r="E1876" s="47">
        <f t="shared" si="498"/>
        <v>-1.5004999999999999</v>
      </c>
      <c r="F1876" s="34">
        <f t="shared" si="497"/>
        <v>4.5</v>
      </c>
      <c r="G1876" s="47">
        <f t="shared" si="499"/>
        <v>-6.7522500000000001</v>
      </c>
      <c r="H1876" s="34"/>
      <c r="I1876" s="33">
        <v>14</v>
      </c>
      <c r="J1876" s="33">
        <v>-0.94399999999999995</v>
      </c>
      <c r="K1876" s="47">
        <f t="shared" si="500"/>
        <v>-0.49349999999999999</v>
      </c>
      <c r="L1876" s="34">
        <f t="shared" si="501"/>
        <v>2</v>
      </c>
      <c r="M1876" s="47">
        <f t="shared" si="502"/>
        <v>-0.98699999999999999</v>
      </c>
      <c r="N1876" s="50"/>
      <c r="O1876" s="50"/>
      <c r="P1876" s="50"/>
      <c r="Q1876" s="52"/>
      <c r="R1876" s="21"/>
    </row>
    <row r="1877" spans="2:18" x14ac:dyDescent="0.2">
      <c r="B1877" s="34">
        <v>34</v>
      </c>
      <c r="C1877" s="47">
        <v>-1.4570000000000001</v>
      </c>
      <c r="D1877" s="47"/>
      <c r="E1877" s="47">
        <f t="shared" si="498"/>
        <v>-1.502</v>
      </c>
      <c r="F1877" s="34">
        <f t="shared" si="497"/>
        <v>3.5</v>
      </c>
      <c r="G1877" s="47">
        <f t="shared" si="499"/>
        <v>-5.2569999999999997</v>
      </c>
      <c r="H1877" s="34"/>
      <c r="I1877" s="33">
        <v>17</v>
      </c>
      <c r="J1877" s="33">
        <v>-1.1439999999999999</v>
      </c>
      <c r="K1877" s="47">
        <f t="shared" si="500"/>
        <v>-1.044</v>
      </c>
      <c r="L1877" s="34">
        <f t="shared" si="501"/>
        <v>3</v>
      </c>
      <c r="M1877" s="47">
        <f t="shared" si="502"/>
        <v>-3.1320000000000001</v>
      </c>
      <c r="N1877" s="53"/>
      <c r="O1877" s="53"/>
      <c r="P1877" s="53"/>
      <c r="Q1877" s="52"/>
      <c r="R1877" s="21"/>
    </row>
    <row r="1878" spans="2:18" x14ac:dyDescent="0.2">
      <c r="B1878" s="34">
        <v>37</v>
      </c>
      <c r="C1878" s="47">
        <v>-1.3520000000000001</v>
      </c>
      <c r="D1878" s="47"/>
      <c r="E1878" s="47">
        <f t="shared" si="498"/>
        <v>-1.4045000000000001</v>
      </c>
      <c r="F1878" s="34">
        <f t="shared" si="497"/>
        <v>3</v>
      </c>
      <c r="G1878" s="47">
        <f t="shared" si="499"/>
        <v>-4.2134999999999998</v>
      </c>
      <c r="H1878" s="34"/>
      <c r="I1878" s="34">
        <f>I1879-(J1878-J1879)*2</f>
        <v>18.440000000000001</v>
      </c>
      <c r="J1878" s="34">
        <v>-1.2</v>
      </c>
      <c r="K1878" s="47">
        <f t="shared" si="500"/>
        <v>-1.1719999999999999</v>
      </c>
      <c r="L1878" s="34">
        <f t="shared" si="501"/>
        <v>1.4400000000000013</v>
      </c>
      <c r="M1878" s="47">
        <f t="shared" si="502"/>
        <v>-1.6876800000000014</v>
      </c>
      <c r="N1878" s="53"/>
      <c r="O1878" s="53"/>
      <c r="P1878" s="53"/>
      <c r="Q1878" s="52"/>
      <c r="R1878" s="21"/>
    </row>
    <row r="1879" spans="2:18" x14ac:dyDescent="0.2">
      <c r="B1879" s="34">
        <v>40</v>
      </c>
      <c r="C1879" s="47">
        <v>-1.0429999999999999</v>
      </c>
      <c r="D1879" s="47"/>
      <c r="E1879" s="47">
        <f t="shared" si="498"/>
        <v>-1.1975</v>
      </c>
      <c r="F1879" s="34">
        <f t="shared" si="497"/>
        <v>3</v>
      </c>
      <c r="G1879" s="47">
        <f t="shared" si="499"/>
        <v>-3.5925000000000002</v>
      </c>
      <c r="H1879" s="34"/>
      <c r="I1879" s="33">
        <f>I1880-9</f>
        <v>20</v>
      </c>
      <c r="J1879" s="33">
        <f>J1880</f>
        <v>-1.98</v>
      </c>
      <c r="K1879" s="47">
        <f t="shared" si="500"/>
        <v>-1.5899999999999999</v>
      </c>
      <c r="L1879" s="34">
        <f t="shared" si="501"/>
        <v>1.5599999999999987</v>
      </c>
      <c r="M1879" s="47">
        <f t="shared" si="502"/>
        <v>-2.4803999999999977</v>
      </c>
      <c r="N1879" s="50"/>
      <c r="O1879" s="50"/>
      <c r="P1879" s="50"/>
      <c r="Q1879" s="51"/>
      <c r="R1879" s="21"/>
    </row>
    <row r="1880" spans="2:18" x14ac:dyDescent="0.2">
      <c r="B1880" s="34">
        <v>43</v>
      </c>
      <c r="C1880" s="47">
        <v>-0.34300000000000003</v>
      </c>
      <c r="D1880" s="47"/>
      <c r="E1880" s="47">
        <f t="shared" si="498"/>
        <v>-0.69299999999999995</v>
      </c>
      <c r="F1880" s="34">
        <f t="shared" si="497"/>
        <v>3</v>
      </c>
      <c r="G1880" s="47">
        <f t="shared" si="499"/>
        <v>-2.0789999999999997</v>
      </c>
      <c r="H1880" s="54"/>
      <c r="I1880" s="33">
        <v>29</v>
      </c>
      <c r="J1880" s="33">
        <v>-1.98</v>
      </c>
      <c r="K1880" s="47">
        <f t="shared" si="500"/>
        <v>-1.98</v>
      </c>
      <c r="L1880" s="34">
        <f t="shared" si="501"/>
        <v>9</v>
      </c>
      <c r="M1880" s="47">
        <f t="shared" si="502"/>
        <v>-17.82</v>
      </c>
      <c r="N1880" s="50"/>
      <c r="O1880" s="50"/>
      <c r="P1880" s="50"/>
      <c r="Q1880" s="51"/>
      <c r="R1880" s="21"/>
    </row>
    <row r="1881" spans="2:18" x14ac:dyDescent="0.2">
      <c r="B1881" s="34">
        <v>45</v>
      </c>
      <c r="C1881" s="47">
        <v>0.156</v>
      </c>
      <c r="D1881" s="47"/>
      <c r="E1881" s="47">
        <f t="shared" si="498"/>
        <v>-9.3500000000000014E-2</v>
      </c>
      <c r="F1881" s="34">
        <f t="shared" si="497"/>
        <v>2</v>
      </c>
      <c r="G1881" s="47">
        <f t="shared" si="499"/>
        <v>-0.18700000000000003</v>
      </c>
      <c r="H1881" s="54"/>
      <c r="I1881" s="34">
        <f>I1880+9</f>
        <v>38</v>
      </c>
      <c r="J1881" s="34">
        <f>J1880</f>
        <v>-1.98</v>
      </c>
      <c r="K1881" s="47">
        <f t="shared" si="500"/>
        <v>-1.98</v>
      </c>
      <c r="L1881" s="34">
        <f t="shared" si="501"/>
        <v>9</v>
      </c>
      <c r="M1881" s="47">
        <f t="shared" si="502"/>
        <v>-17.82</v>
      </c>
      <c r="N1881" s="50"/>
      <c r="O1881" s="50"/>
      <c r="P1881" s="50"/>
      <c r="Q1881" s="51"/>
      <c r="R1881" s="21"/>
    </row>
    <row r="1882" spans="2:18" x14ac:dyDescent="0.2">
      <c r="B1882" s="48">
        <v>47</v>
      </c>
      <c r="C1882" s="55">
        <v>1.357</v>
      </c>
      <c r="D1882" s="55"/>
      <c r="E1882" s="47">
        <f t="shared" si="498"/>
        <v>0.75649999999999995</v>
      </c>
      <c r="F1882" s="34">
        <f t="shared" si="497"/>
        <v>2</v>
      </c>
      <c r="G1882" s="47">
        <f t="shared" si="499"/>
        <v>1.5129999999999999</v>
      </c>
      <c r="H1882" s="54"/>
      <c r="I1882" s="34">
        <f>I1881+(J1882-J1881)*2</f>
        <v>39.56</v>
      </c>
      <c r="J1882" s="34">
        <v>-1.2</v>
      </c>
      <c r="K1882" s="47">
        <f t="shared" si="500"/>
        <v>-1.5899999999999999</v>
      </c>
      <c r="L1882" s="34">
        <f t="shared" si="501"/>
        <v>1.5600000000000023</v>
      </c>
      <c r="M1882" s="47">
        <f t="shared" si="502"/>
        <v>-2.4804000000000035</v>
      </c>
      <c r="N1882" s="50"/>
      <c r="O1882" s="50"/>
      <c r="P1882" s="50"/>
      <c r="Q1882" s="51"/>
      <c r="R1882" s="21"/>
    </row>
    <row r="1883" spans="2:18" x14ac:dyDescent="0.2">
      <c r="B1883" s="48">
        <v>49</v>
      </c>
      <c r="C1883" s="55">
        <v>3.056</v>
      </c>
      <c r="D1883" s="55"/>
      <c r="E1883" s="47">
        <f t="shared" si="498"/>
        <v>2.2065000000000001</v>
      </c>
      <c r="F1883" s="34">
        <f t="shared" si="497"/>
        <v>2</v>
      </c>
      <c r="G1883" s="47">
        <f t="shared" si="499"/>
        <v>4.4130000000000003</v>
      </c>
      <c r="H1883" s="54"/>
      <c r="I1883" s="34">
        <v>40</v>
      </c>
      <c r="J1883" s="56">
        <v>-1.0429999999999999</v>
      </c>
      <c r="K1883" s="47">
        <f t="shared" si="500"/>
        <v>-1.1214999999999999</v>
      </c>
      <c r="L1883" s="34">
        <f t="shared" si="501"/>
        <v>0.43999999999999773</v>
      </c>
      <c r="M1883" s="47">
        <f t="shared" si="502"/>
        <v>-0.4934599999999974</v>
      </c>
      <c r="N1883" s="51"/>
      <c r="O1883" s="53"/>
      <c r="P1883" s="53"/>
      <c r="Q1883" s="51"/>
    </row>
    <row r="1884" spans="2:18" x14ac:dyDescent="0.2">
      <c r="B1884" s="48">
        <v>51</v>
      </c>
      <c r="C1884" s="55">
        <v>4.5670000000000002</v>
      </c>
      <c r="D1884" s="55"/>
      <c r="E1884" s="47">
        <f t="shared" si="498"/>
        <v>3.8115000000000001</v>
      </c>
      <c r="F1884" s="34">
        <f t="shared" si="497"/>
        <v>2</v>
      </c>
      <c r="G1884" s="47">
        <f t="shared" si="499"/>
        <v>7.6230000000000002</v>
      </c>
      <c r="H1884" s="54"/>
      <c r="I1884" s="48">
        <v>43</v>
      </c>
      <c r="J1884" s="48">
        <v>-0.34300000000000003</v>
      </c>
      <c r="K1884" s="47">
        <f t="shared" si="500"/>
        <v>-0.69299999999999995</v>
      </c>
      <c r="L1884" s="34">
        <f t="shared" si="501"/>
        <v>3</v>
      </c>
      <c r="M1884" s="47">
        <f t="shared" si="502"/>
        <v>-2.0789999999999997</v>
      </c>
      <c r="N1884" s="51"/>
      <c r="O1884" s="57"/>
      <c r="P1884" s="57"/>
      <c r="Q1884" s="51"/>
    </row>
    <row r="1885" spans="2:18" x14ac:dyDescent="0.2">
      <c r="B1885" s="48">
        <v>55</v>
      </c>
      <c r="C1885" s="55">
        <v>4.6059999999999999</v>
      </c>
      <c r="D1885" s="55"/>
      <c r="E1885" s="47">
        <f t="shared" si="498"/>
        <v>4.5865</v>
      </c>
      <c r="F1885" s="34">
        <f t="shared" si="497"/>
        <v>4</v>
      </c>
      <c r="G1885" s="47">
        <f t="shared" si="499"/>
        <v>18.346</v>
      </c>
      <c r="H1885" s="51"/>
      <c r="I1885" s="48">
        <v>45</v>
      </c>
      <c r="J1885" s="48">
        <v>0.156</v>
      </c>
      <c r="K1885" s="47">
        <f t="shared" si="500"/>
        <v>-9.3500000000000014E-2</v>
      </c>
      <c r="L1885" s="34">
        <f t="shared" si="501"/>
        <v>2</v>
      </c>
      <c r="M1885" s="47">
        <f t="shared" si="502"/>
        <v>-0.18700000000000003</v>
      </c>
      <c r="N1885" s="51"/>
      <c r="O1885" s="57"/>
      <c r="P1885" s="57"/>
      <c r="Q1885" s="51"/>
    </row>
    <row r="1886" spans="2:18" x14ac:dyDescent="0.2">
      <c r="B1886" s="48">
        <v>60</v>
      </c>
      <c r="C1886" s="55">
        <v>4.5469999999999997</v>
      </c>
      <c r="D1886" s="55"/>
      <c r="E1886" s="47">
        <f t="shared" si="498"/>
        <v>4.5764999999999993</v>
      </c>
      <c r="F1886" s="34">
        <f t="shared" si="497"/>
        <v>5</v>
      </c>
      <c r="G1886" s="47">
        <f t="shared" si="499"/>
        <v>22.882499999999997</v>
      </c>
      <c r="H1886" s="51"/>
      <c r="I1886" s="48">
        <v>47</v>
      </c>
      <c r="J1886" s="48">
        <v>1.357</v>
      </c>
      <c r="K1886" s="47">
        <f t="shared" si="500"/>
        <v>0.75649999999999995</v>
      </c>
      <c r="L1886" s="34">
        <f t="shared" si="501"/>
        <v>2</v>
      </c>
      <c r="M1886" s="47">
        <f t="shared" si="502"/>
        <v>1.5129999999999999</v>
      </c>
      <c r="N1886" s="57"/>
      <c r="O1886" s="57"/>
      <c r="P1886" s="57"/>
      <c r="Q1886" s="51"/>
    </row>
    <row r="1887" spans="2:18" x14ac:dyDescent="0.2">
      <c r="B1887" s="48">
        <v>62</v>
      </c>
      <c r="C1887" s="55">
        <v>3.3570000000000002</v>
      </c>
      <c r="D1887" s="55"/>
      <c r="E1887" s="47">
        <f t="shared" si="498"/>
        <v>3.952</v>
      </c>
      <c r="F1887" s="34">
        <f t="shared" si="497"/>
        <v>2</v>
      </c>
      <c r="G1887" s="47">
        <f t="shared" si="499"/>
        <v>7.9039999999999999</v>
      </c>
      <c r="H1887" s="51"/>
      <c r="I1887" s="48">
        <v>49</v>
      </c>
      <c r="J1887" s="48">
        <v>3.056</v>
      </c>
      <c r="K1887" s="47">
        <f t="shared" si="500"/>
        <v>2.2065000000000001</v>
      </c>
      <c r="L1887" s="34">
        <f t="shared" si="501"/>
        <v>2</v>
      </c>
      <c r="M1887" s="47">
        <f t="shared" si="502"/>
        <v>4.4130000000000003</v>
      </c>
      <c r="N1887" s="57"/>
      <c r="O1887" s="57"/>
      <c r="P1887" s="57"/>
      <c r="Q1887" s="51"/>
    </row>
    <row r="1888" spans="2:18" x14ac:dyDescent="0.2">
      <c r="B1888" s="48">
        <v>65</v>
      </c>
      <c r="C1888" s="55">
        <v>2.3559999999999999</v>
      </c>
      <c r="D1888" s="55"/>
      <c r="E1888" s="47">
        <f t="shared" si="498"/>
        <v>2.8565</v>
      </c>
      <c r="F1888" s="34">
        <f t="shared" si="497"/>
        <v>3</v>
      </c>
      <c r="G1888" s="47">
        <f t="shared" si="499"/>
        <v>8.5694999999999997</v>
      </c>
      <c r="H1888" s="51"/>
      <c r="I1888" s="48">
        <v>51</v>
      </c>
      <c r="J1888" s="48">
        <v>4.5670000000000002</v>
      </c>
      <c r="K1888" s="47">
        <f t="shared" si="500"/>
        <v>3.8115000000000001</v>
      </c>
      <c r="L1888" s="34">
        <f t="shared" si="501"/>
        <v>2</v>
      </c>
      <c r="M1888" s="47">
        <f t="shared" si="502"/>
        <v>7.6230000000000002</v>
      </c>
      <c r="N1888" s="57"/>
      <c r="O1888" s="57"/>
      <c r="P1888" s="57"/>
      <c r="Q1888" s="51"/>
    </row>
    <row r="1889" spans="2:18" x14ac:dyDescent="0.2">
      <c r="B1889" s="48"/>
      <c r="C1889" s="55"/>
      <c r="D1889" s="55"/>
      <c r="E1889" s="47"/>
      <c r="F1889" s="34"/>
      <c r="G1889" s="47"/>
      <c r="H1889" s="47"/>
      <c r="I1889" s="48">
        <v>55</v>
      </c>
      <c r="J1889" s="48">
        <v>4.6059999999999999</v>
      </c>
      <c r="K1889" s="47">
        <f t="shared" si="500"/>
        <v>4.5865</v>
      </c>
      <c r="L1889" s="34">
        <f t="shared" si="501"/>
        <v>4</v>
      </c>
      <c r="M1889" s="47">
        <f t="shared" si="502"/>
        <v>18.346</v>
      </c>
      <c r="N1889" s="57"/>
      <c r="O1889" s="57"/>
      <c r="P1889" s="57"/>
      <c r="Q1889" s="51"/>
    </row>
    <row r="1890" spans="2:18" x14ac:dyDescent="0.2">
      <c r="B1890" s="48"/>
      <c r="C1890" s="55"/>
      <c r="D1890" s="55"/>
      <c r="E1890" s="47"/>
      <c r="F1890" s="34"/>
      <c r="G1890" s="47"/>
      <c r="H1890" s="47"/>
      <c r="I1890" s="48">
        <v>60</v>
      </c>
      <c r="J1890" s="48">
        <v>4.5469999999999997</v>
      </c>
      <c r="K1890" s="47">
        <f t="shared" si="500"/>
        <v>4.5764999999999993</v>
      </c>
      <c r="L1890" s="34">
        <f t="shared" si="501"/>
        <v>5</v>
      </c>
      <c r="M1890" s="47">
        <f t="shared" si="502"/>
        <v>22.882499999999997</v>
      </c>
      <c r="N1890" s="53"/>
      <c r="O1890" s="57"/>
      <c r="P1890" s="57"/>
      <c r="Q1890" s="51"/>
    </row>
    <row r="1891" spans="2:18" x14ac:dyDescent="0.2">
      <c r="B1891" s="48"/>
      <c r="C1891" s="55"/>
      <c r="D1891" s="55"/>
      <c r="E1891" s="47"/>
      <c r="F1891" s="34"/>
      <c r="G1891" s="47"/>
      <c r="H1891" s="47"/>
      <c r="I1891" s="48">
        <v>62</v>
      </c>
      <c r="J1891" s="48">
        <v>3.3570000000000002</v>
      </c>
      <c r="K1891" s="47">
        <f t="shared" si="500"/>
        <v>3.952</v>
      </c>
      <c r="L1891" s="34">
        <f t="shared" si="501"/>
        <v>2</v>
      </c>
      <c r="M1891" s="47">
        <f t="shared" si="502"/>
        <v>7.9039999999999999</v>
      </c>
      <c r="N1891" s="50"/>
      <c r="O1891" s="50"/>
      <c r="P1891" s="50"/>
      <c r="Q1891" s="51"/>
      <c r="R1891" s="21"/>
    </row>
    <row r="1892" spans="2:18" x14ac:dyDescent="0.2">
      <c r="B1892" s="48"/>
      <c r="C1892" s="55"/>
      <c r="D1892" s="55"/>
      <c r="E1892" s="47"/>
      <c r="F1892" s="34"/>
      <c r="G1892" s="47"/>
      <c r="H1892" s="47"/>
      <c r="I1892" s="47">
        <v>65</v>
      </c>
      <c r="J1892" s="48">
        <v>2.3559999999999999</v>
      </c>
      <c r="K1892" s="47">
        <f t="shared" ref="K1892" si="503">AVERAGE(J1891,J1892)</f>
        <v>2.8565</v>
      </c>
      <c r="L1892" s="34">
        <f t="shared" ref="L1892" si="504">I1892-I1891</f>
        <v>3</v>
      </c>
      <c r="M1892" s="47">
        <f t="shared" ref="M1892" si="505">L1892*K1892</f>
        <v>8.5694999999999997</v>
      </c>
      <c r="N1892" s="50"/>
      <c r="O1892" s="50"/>
      <c r="P1892" s="50"/>
      <c r="Q1892" s="51"/>
      <c r="R1892" s="21"/>
    </row>
    <row r="1893" spans="2:18" ht="15" x14ac:dyDescent="0.2">
      <c r="B1893" s="48"/>
      <c r="C1893" s="55"/>
      <c r="D1893" s="55"/>
      <c r="E1893" s="47"/>
      <c r="F1893" s="34">
        <f>SUM(F1868:F1892)</f>
        <v>65</v>
      </c>
      <c r="G1893" s="47">
        <f>SUM(G1868:G1892)</f>
        <v>48.594749999999998</v>
      </c>
      <c r="H1893" s="47"/>
      <c r="I1893" s="47"/>
      <c r="J1893" s="58"/>
      <c r="K1893" s="47"/>
      <c r="L1893" s="34">
        <f>SUM(L1871:L1892)</f>
        <v>65</v>
      </c>
      <c r="M1893" s="47">
        <f>SUM(M1871:M1892)</f>
        <v>37.259059999999998</v>
      </c>
      <c r="N1893" s="50"/>
      <c r="O1893" s="50"/>
      <c r="P1893" s="50"/>
      <c r="Q1893" s="51"/>
      <c r="R1893" s="21"/>
    </row>
    <row r="1894" spans="2:18" x14ac:dyDescent="0.2">
      <c r="B1894" s="48"/>
      <c r="C1894" s="55"/>
      <c r="D1894" s="55"/>
      <c r="E1894" s="47"/>
      <c r="F1894" s="34"/>
      <c r="G1894" s="47"/>
      <c r="H1894" s="34" t="s">
        <v>10</v>
      </c>
      <c r="I1894" s="34"/>
      <c r="J1894" s="34">
        <f>G1893</f>
        <v>48.594749999999998</v>
      </c>
      <c r="K1894" s="47" t="s">
        <v>11</v>
      </c>
      <c r="L1894" s="34">
        <f>M1893</f>
        <v>37.259059999999998</v>
      </c>
      <c r="M1894" s="47">
        <f>J1894-L1894</f>
        <v>11.33569</v>
      </c>
      <c r="N1894" s="50"/>
      <c r="O1894" s="50"/>
      <c r="P1894" s="50"/>
      <c r="Q1894" s="51"/>
      <c r="R1894" s="21"/>
    </row>
    <row r="1895" spans="2:18" x14ac:dyDescent="0.2">
      <c r="B1895" s="52"/>
      <c r="C1895" s="59"/>
      <c r="D1895" s="59"/>
      <c r="E1895" s="51"/>
      <c r="F1895" s="51"/>
      <c r="G1895" s="51"/>
      <c r="H1895" s="51"/>
      <c r="I1895" s="51"/>
      <c r="J1895" s="60"/>
      <c r="K1895" s="51"/>
      <c r="L1895" s="51"/>
      <c r="M1895" s="51"/>
      <c r="N1895" s="51"/>
      <c r="O1895" s="51"/>
      <c r="P1895" s="51"/>
      <c r="Q1895" s="51"/>
    </row>
    <row r="1896" spans="2:18" ht="15" x14ac:dyDescent="0.2">
      <c r="B1896" s="58"/>
      <c r="C1896" s="61"/>
      <c r="D1896" s="61"/>
      <c r="E1896" s="58"/>
      <c r="F1896" s="54" t="s">
        <v>7</v>
      </c>
      <c r="G1896" s="54"/>
      <c r="H1896" s="160">
        <v>10.4</v>
      </c>
      <c r="I1896" s="160"/>
      <c r="J1896" s="58"/>
      <c r="K1896" s="58"/>
      <c r="L1896" s="58"/>
      <c r="M1896" s="58"/>
      <c r="N1896" s="57"/>
      <c r="O1896" s="57"/>
      <c r="P1896" s="57"/>
      <c r="Q1896" s="51"/>
    </row>
    <row r="1897" spans="2:18" x14ac:dyDescent="0.2">
      <c r="B1897" s="161" t="s">
        <v>8</v>
      </c>
      <c r="C1897" s="161"/>
      <c r="D1897" s="161"/>
      <c r="E1897" s="161"/>
      <c r="F1897" s="161"/>
      <c r="G1897" s="161"/>
      <c r="H1897" s="51"/>
      <c r="I1897" s="161" t="s">
        <v>9</v>
      </c>
      <c r="J1897" s="161"/>
      <c r="K1897" s="161"/>
      <c r="L1897" s="161"/>
      <c r="M1897" s="161"/>
      <c r="N1897" s="62"/>
      <c r="O1897" s="62"/>
      <c r="P1897" s="50">
        <f>I1912-I1910</f>
        <v>18</v>
      </c>
      <c r="Q1897" s="51"/>
    </row>
    <row r="1898" spans="2:18" x14ac:dyDescent="0.2">
      <c r="B1898" s="34">
        <v>0</v>
      </c>
      <c r="C1898" s="47">
        <v>1.2889999999999999</v>
      </c>
      <c r="D1898" s="47"/>
      <c r="E1898" s="34"/>
      <c r="F1898" s="34"/>
      <c r="G1898" s="34"/>
      <c r="H1898" s="34"/>
      <c r="I1898" s="48"/>
      <c r="J1898" s="49"/>
      <c r="K1898" s="47"/>
      <c r="L1898" s="34"/>
      <c r="M1898" s="47"/>
      <c r="N1898" s="50"/>
      <c r="O1898" s="50"/>
      <c r="P1898" s="50"/>
      <c r="Q1898" s="51"/>
      <c r="R1898" s="21"/>
    </row>
    <row r="1899" spans="2:18" x14ac:dyDescent="0.2">
      <c r="B1899" s="34">
        <v>5</v>
      </c>
      <c r="C1899" s="47">
        <v>1.3109999999999999</v>
      </c>
      <c r="D1899" s="47"/>
      <c r="E1899" s="47">
        <f>(C1898+C1899)/2</f>
        <v>1.2999999999999998</v>
      </c>
      <c r="F1899" s="34">
        <f t="shared" ref="F1899:F1921" si="506">B1899-B1898</f>
        <v>5</v>
      </c>
      <c r="G1899" s="47">
        <f>E1899*F1899</f>
        <v>6.4999999999999991</v>
      </c>
      <c r="H1899" s="34"/>
      <c r="I1899" s="33"/>
      <c r="J1899" s="33"/>
      <c r="K1899" s="47"/>
      <c r="L1899" s="34"/>
      <c r="M1899" s="47"/>
      <c r="N1899" s="50"/>
      <c r="O1899" s="50"/>
      <c r="P1899" s="50"/>
      <c r="Q1899" s="52"/>
      <c r="R1899" s="21"/>
    </row>
    <row r="1900" spans="2:18" x14ac:dyDescent="0.2">
      <c r="B1900" s="34">
        <v>10</v>
      </c>
      <c r="C1900" s="47">
        <v>1.321</v>
      </c>
      <c r="D1900" s="47"/>
      <c r="E1900" s="47">
        <f t="shared" ref="E1900:E1919" si="507">(C1899+C1900)/2</f>
        <v>1.3159999999999998</v>
      </c>
      <c r="F1900" s="34">
        <f t="shared" si="506"/>
        <v>5</v>
      </c>
      <c r="G1900" s="47">
        <f t="shared" ref="G1900:G1919" si="508">E1900*F1900</f>
        <v>6.5799999999999992</v>
      </c>
      <c r="H1900" s="34"/>
      <c r="I1900" s="33"/>
      <c r="J1900" s="33"/>
      <c r="K1900" s="47"/>
      <c r="L1900" s="34"/>
      <c r="M1900" s="47"/>
      <c r="N1900" s="50"/>
      <c r="O1900" s="50"/>
      <c r="P1900" s="50"/>
      <c r="Q1900" s="52"/>
      <c r="R1900" s="21"/>
    </row>
    <row r="1901" spans="2:18" x14ac:dyDescent="0.2">
      <c r="B1901" s="34">
        <v>12</v>
      </c>
      <c r="C1901" s="47">
        <v>0.51400000000000001</v>
      </c>
      <c r="D1901" s="47"/>
      <c r="E1901" s="47">
        <f t="shared" si="507"/>
        <v>0.91749999999999998</v>
      </c>
      <c r="F1901" s="34">
        <f t="shared" si="506"/>
        <v>2</v>
      </c>
      <c r="G1901" s="47">
        <f t="shared" si="508"/>
        <v>1.835</v>
      </c>
      <c r="H1901" s="34"/>
      <c r="I1901" s="33"/>
      <c r="J1901" s="33"/>
      <c r="K1901" s="47"/>
      <c r="L1901" s="34"/>
      <c r="M1901" s="47"/>
      <c r="N1901" s="50"/>
      <c r="O1901" s="50"/>
      <c r="P1901" s="50"/>
      <c r="Q1901" s="52"/>
      <c r="R1901" s="21"/>
    </row>
    <row r="1902" spans="2:18" x14ac:dyDescent="0.2">
      <c r="B1902" s="34">
        <v>14</v>
      </c>
      <c r="C1902" s="47">
        <v>-0.38500000000000001</v>
      </c>
      <c r="D1902" s="47"/>
      <c r="E1902" s="47">
        <f t="shared" si="507"/>
        <v>6.4500000000000002E-2</v>
      </c>
      <c r="F1902" s="34">
        <f t="shared" si="506"/>
        <v>2</v>
      </c>
      <c r="G1902" s="47">
        <f t="shared" si="508"/>
        <v>0.129</v>
      </c>
      <c r="H1902" s="34"/>
      <c r="I1902" s="33"/>
      <c r="J1902" s="33"/>
      <c r="K1902" s="47"/>
      <c r="L1902" s="34"/>
      <c r="M1902" s="47"/>
      <c r="N1902" s="50"/>
      <c r="O1902" s="50"/>
      <c r="P1902" s="50"/>
      <c r="Q1902" s="52"/>
      <c r="R1902" s="21"/>
    </row>
    <row r="1903" spans="2:18" x14ac:dyDescent="0.2">
      <c r="B1903" s="34">
        <v>17</v>
      </c>
      <c r="C1903" s="47">
        <v>-1.1890000000000001</v>
      </c>
      <c r="D1903" s="47"/>
      <c r="E1903" s="47">
        <f t="shared" si="507"/>
        <v>-0.78700000000000003</v>
      </c>
      <c r="F1903" s="34">
        <f t="shared" si="506"/>
        <v>3</v>
      </c>
      <c r="G1903" s="47">
        <f t="shared" si="508"/>
        <v>-2.3610000000000002</v>
      </c>
      <c r="H1903" s="34"/>
      <c r="I1903" s="33">
        <v>0</v>
      </c>
      <c r="J1903" s="33">
        <v>1.357</v>
      </c>
      <c r="K1903" s="47"/>
      <c r="L1903" s="34"/>
      <c r="M1903" s="47"/>
      <c r="N1903" s="50"/>
      <c r="O1903" s="50"/>
      <c r="P1903" s="50"/>
      <c r="Q1903" s="52"/>
      <c r="R1903" s="21"/>
    </row>
    <row r="1904" spans="2:18" x14ac:dyDescent="0.2">
      <c r="B1904" s="34">
        <v>20</v>
      </c>
      <c r="C1904" s="47">
        <v>-1.6870000000000001</v>
      </c>
      <c r="D1904" s="47"/>
      <c r="E1904" s="47">
        <f t="shared" si="507"/>
        <v>-1.4380000000000002</v>
      </c>
      <c r="F1904" s="34">
        <f t="shared" si="506"/>
        <v>3</v>
      </c>
      <c r="G1904" s="47">
        <f t="shared" si="508"/>
        <v>-4.3140000000000001</v>
      </c>
      <c r="H1904" s="51"/>
      <c r="I1904" s="33">
        <v>5</v>
      </c>
      <c r="J1904" s="33">
        <v>1.3480000000000001</v>
      </c>
      <c r="K1904" s="47">
        <f t="shared" ref="K1904:K1923" si="509">AVERAGE(J1903,J1904)</f>
        <v>1.3525</v>
      </c>
      <c r="L1904" s="34">
        <f t="shared" ref="L1904:L1923" si="510">I1904-I1903</f>
        <v>5</v>
      </c>
      <c r="M1904" s="47">
        <f t="shared" ref="M1904:M1923" si="511">L1904*K1904</f>
        <v>6.7625000000000002</v>
      </c>
      <c r="N1904" s="50"/>
      <c r="O1904" s="50"/>
      <c r="P1904" s="50"/>
      <c r="Q1904" s="52"/>
      <c r="R1904" s="21"/>
    </row>
    <row r="1905" spans="2:18" x14ac:dyDescent="0.2">
      <c r="B1905" s="34">
        <v>23</v>
      </c>
      <c r="C1905" s="47">
        <v>-1.988</v>
      </c>
      <c r="D1905" s="47"/>
      <c r="E1905" s="47">
        <f t="shared" si="507"/>
        <v>-1.8374999999999999</v>
      </c>
      <c r="F1905" s="34">
        <f t="shared" si="506"/>
        <v>3</v>
      </c>
      <c r="G1905" s="47">
        <f t="shared" si="508"/>
        <v>-5.5124999999999993</v>
      </c>
      <c r="H1905" s="51"/>
      <c r="I1905" s="33">
        <v>10</v>
      </c>
      <c r="J1905" s="33">
        <v>1.4530000000000001</v>
      </c>
      <c r="K1905" s="47">
        <f t="shared" si="509"/>
        <v>1.4005000000000001</v>
      </c>
      <c r="L1905" s="34">
        <f t="shared" si="510"/>
        <v>5</v>
      </c>
      <c r="M1905" s="47">
        <f t="shared" si="511"/>
        <v>7.0025000000000004</v>
      </c>
      <c r="N1905" s="50"/>
      <c r="O1905" s="50"/>
      <c r="P1905" s="50"/>
      <c r="Q1905" s="52"/>
      <c r="R1905" s="21"/>
    </row>
    <row r="1906" spans="2:18" x14ac:dyDescent="0.2">
      <c r="B1906" s="34">
        <v>26</v>
      </c>
      <c r="C1906" s="47">
        <v>-2.0830000000000002</v>
      </c>
      <c r="D1906" s="47"/>
      <c r="E1906" s="47">
        <f t="shared" si="507"/>
        <v>-2.0354999999999999</v>
      </c>
      <c r="F1906" s="34">
        <f t="shared" si="506"/>
        <v>3</v>
      </c>
      <c r="G1906" s="47">
        <f t="shared" si="508"/>
        <v>-6.1064999999999996</v>
      </c>
      <c r="H1906" s="51"/>
      <c r="I1906" s="33">
        <v>12</v>
      </c>
      <c r="J1906" s="33">
        <v>-4.2999999999999997E-2</v>
      </c>
      <c r="K1906" s="47">
        <f t="shared" si="509"/>
        <v>0.70500000000000007</v>
      </c>
      <c r="L1906" s="34">
        <f t="shared" si="510"/>
        <v>2</v>
      </c>
      <c r="M1906" s="47">
        <f t="shared" si="511"/>
        <v>1.4100000000000001</v>
      </c>
      <c r="N1906" s="53"/>
      <c r="O1906" s="53"/>
      <c r="P1906" s="53"/>
      <c r="Q1906" s="52"/>
      <c r="R1906" s="21"/>
    </row>
    <row r="1907" spans="2:18" x14ac:dyDescent="0.2">
      <c r="B1907" s="34">
        <v>29</v>
      </c>
      <c r="C1907" s="47">
        <v>-2.145</v>
      </c>
      <c r="D1907" s="47"/>
      <c r="E1907" s="47">
        <f t="shared" si="507"/>
        <v>-2.1139999999999999</v>
      </c>
      <c r="F1907" s="34">
        <f t="shared" si="506"/>
        <v>3</v>
      </c>
      <c r="G1907" s="47">
        <f t="shared" si="508"/>
        <v>-6.3419999999999996</v>
      </c>
      <c r="H1907" s="34"/>
      <c r="I1907" s="33">
        <v>14</v>
      </c>
      <c r="J1907" s="33">
        <v>-0.94399999999999995</v>
      </c>
      <c r="K1907" s="47">
        <f t="shared" si="509"/>
        <v>-0.49349999999999999</v>
      </c>
      <c r="L1907" s="34">
        <f t="shared" si="510"/>
        <v>2</v>
      </c>
      <c r="M1907" s="47">
        <f t="shared" si="511"/>
        <v>-0.98699999999999999</v>
      </c>
      <c r="N1907" s="50"/>
      <c r="O1907" s="50"/>
      <c r="P1907" s="50"/>
      <c r="Q1907" s="52"/>
      <c r="R1907" s="21"/>
    </row>
    <row r="1908" spans="2:18" x14ac:dyDescent="0.2">
      <c r="B1908" s="34">
        <v>33</v>
      </c>
      <c r="C1908" s="47">
        <v>-2.1890000000000001</v>
      </c>
      <c r="D1908" s="47"/>
      <c r="E1908" s="47">
        <f t="shared" si="507"/>
        <v>-2.1669999999999998</v>
      </c>
      <c r="F1908" s="34">
        <f t="shared" si="506"/>
        <v>4</v>
      </c>
      <c r="G1908" s="47">
        <f t="shared" si="508"/>
        <v>-8.6679999999999993</v>
      </c>
      <c r="H1908" s="34"/>
      <c r="I1908" s="33">
        <v>17</v>
      </c>
      <c r="J1908" s="33">
        <v>-1.1439999999999999</v>
      </c>
      <c r="K1908" s="47">
        <f t="shared" si="509"/>
        <v>-1.044</v>
      </c>
      <c r="L1908" s="34">
        <f t="shared" si="510"/>
        <v>3</v>
      </c>
      <c r="M1908" s="47">
        <f t="shared" si="511"/>
        <v>-3.1320000000000001</v>
      </c>
      <c r="N1908" s="53"/>
      <c r="O1908" s="53"/>
      <c r="P1908" s="53"/>
      <c r="Q1908" s="52"/>
      <c r="R1908" s="21"/>
    </row>
    <row r="1909" spans="2:18" x14ac:dyDescent="0.2">
      <c r="B1909" s="34">
        <v>37</v>
      </c>
      <c r="C1909" s="47">
        <v>-2.1389999999999998</v>
      </c>
      <c r="D1909" s="47"/>
      <c r="E1909" s="47">
        <f t="shared" si="507"/>
        <v>-2.1639999999999997</v>
      </c>
      <c r="F1909" s="34">
        <f t="shared" si="506"/>
        <v>4</v>
      </c>
      <c r="G1909" s="47">
        <f t="shared" si="508"/>
        <v>-8.6559999999999988</v>
      </c>
      <c r="H1909" s="34"/>
      <c r="I1909" s="34">
        <f>I1910-(J1909-J1910)*2</f>
        <v>18.48</v>
      </c>
      <c r="J1909" s="34">
        <v>-1.2</v>
      </c>
      <c r="K1909" s="47">
        <f t="shared" si="509"/>
        <v>-1.1719999999999999</v>
      </c>
      <c r="L1909" s="34">
        <f t="shared" si="510"/>
        <v>1.4800000000000004</v>
      </c>
      <c r="M1909" s="47">
        <f t="shared" si="511"/>
        <v>-1.7345600000000003</v>
      </c>
      <c r="N1909" s="53"/>
      <c r="O1909" s="53"/>
      <c r="P1909" s="53"/>
      <c r="Q1909" s="52"/>
      <c r="R1909" s="21"/>
    </row>
    <row r="1910" spans="2:18" x14ac:dyDescent="0.2">
      <c r="B1910" s="34">
        <v>40</v>
      </c>
      <c r="C1910" s="47">
        <v>-1.946</v>
      </c>
      <c r="D1910" s="47"/>
      <c r="E1910" s="47">
        <f t="shared" si="507"/>
        <v>-2.0425</v>
      </c>
      <c r="F1910" s="34">
        <f t="shared" si="506"/>
        <v>3</v>
      </c>
      <c r="G1910" s="47">
        <f t="shared" si="508"/>
        <v>-6.1274999999999995</v>
      </c>
      <c r="H1910" s="34"/>
      <c r="I1910" s="33">
        <f>I1911-9</f>
        <v>20</v>
      </c>
      <c r="J1910" s="33">
        <f>J1911</f>
        <v>-1.96</v>
      </c>
      <c r="K1910" s="47">
        <f t="shared" si="509"/>
        <v>-1.58</v>
      </c>
      <c r="L1910" s="34">
        <f t="shared" si="510"/>
        <v>1.5199999999999996</v>
      </c>
      <c r="M1910" s="47">
        <f t="shared" si="511"/>
        <v>-2.4015999999999993</v>
      </c>
      <c r="N1910" s="50"/>
      <c r="O1910" s="50"/>
      <c r="P1910" s="50"/>
      <c r="Q1910" s="51"/>
      <c r="R1910" s="21"/>
    </row>
    <row r="1911" spans="2:18" x14ac:dyDescent="0.2">
      <c r="B1911" s="34">
        <v>43</v>
      </c>
      <c r="C1911" s="47">
        <v>-1.6850000000000001</v>
      </c>
      <c r="D1911" s="47"/>
      <c r="E1911" s="47">
        <f t="shared" si="507"/>
        <v>-1.8155000000000001</v>
      </c>
      <c r="F1911" s="34">
        <f t="shared" si="506"/>
        <v>3</v>
      </c>
      <c r="G1911" s="47">
        <f t="shared" si="508"/>
        <v>-5.4465000000000003</v>
      </c>
      <c r="H1911" s="54"/>
      <c r="I1911" s="33">
        <v>29</v>
      </c>
      <c r="J1911" s="33">
        <v>-1.96</v>
      </c>
      <c r="K1911" s="47">
        <f t="shared" si="509"/>
        <v>-1.96</v>
      </c>
      <c r="L1911" s="34">
        <f t="shared" si="510"/>
        <v>9</v>
      </c>
      <c r="M1911" s="47">
        <f t="shared" si="511"/>
        <v>-17.64</v>
      </c>
      <c r="N1911" s="50"/>
      <c r="O1911" s="50"/>
      <c r="P1911" s="50"/>
      <c r="Q1911" s="51"/>
      <c r="R1911" s="21"/>
    </row>
    <row r="1912" spans="2:18" x14ac:dyDescent="0.2">
      <c r="B1912" s="34">
        <v>46</v>
      </c>
      <c r="C1912" s="47">
        <v>-0.58899999999999997</v>
      </c>
      <c r="D1912" s="47"/>
      <c r="E1912" s="47">
        <f t="shared" si="507"/>
        <v>-1.137</v>
      </c>
      <c r="F1912" s="34">
        <f t="shared" si="506"/>
        <v>3</v>
      </c>
      <c r="G1912" s="47">
        <f t="shared" si="508"/>
        <v>-3.411</v>
      </c>
      <c r="H1912" s="54"/>
      <c r="I1912" s="34">
        <f>I1911+9</f>
        <v>38</v>
      </c>
      <c r="J1912" s="34">
        <f>J1911</f>
        <v>-1.96</v>
      </c>
      <c r="K1912" s="47">
        <f t="shared" si="509"/>
        <v>-1.96</v>
      </c>
      <c r="L1912" s="34">
        <f t="shared" si="510"/>
        <v>9</v>
      </c>
      <c r="M1912" s="47">
        <f t="shared" si="511"/>
        <v>-17.64</v>
      </c>
      <c r="N1912" s="50"/>
      <c r="O1912" s="50"/>
      <c r="P1912" s="50"/>
      <c r="Q1912" s="51"/>
      <c r="R1912" s="21"/>
    </row>
    <row r="1913" spans="2:18" x14ac:dyDescent="0.2">
      <c r="B1913" s="48">
        <v>49</v>
      </c>
      <c r="C1913" s="55">
        <v>1.4999999999999999E-2</v>
      </c>
      <c r="D1913" s="55"/>
      <c r="E1913" s="47">
        <f t="shared" si="507"/>
        <v>-0.28699999999999998</v>
      </c>
      <c r="F1913" s="34">
        <f t="shared" si="506"/>
        <v>3</v>
      </c>
      <c r="G1913" s="47">
        <f t="shared" si="508"/>
        <v>-0.86099999999999999</v>
      </c>
      <c r="H1913" s="54"/>
      <c r="I1913" s="34">
        <f>I1912+(J1913-J1912)*2</f>
        <v>39.520000000000003</v>
      </c>
      <c r="J1913" s="34">
        <v>-1.2</v>
      </c>
      <c r="K1913" s="47">
        <f t="shared" si="509"/>
        <v>-1.58</v>
      </c>
      <c r="L1913" s="34">
        <f t="shared" si="510"/>
        <v>1.5200000000000031</v>
      </c>
      <c r="M1913" s="47">
        <f t="shared" si="511"/>
        <v>-2.4016000000000051</v>
      </c>
      <c r="N1913" s="50"/>
      <c r="O1913" s="50"/>
      <c r="P1913" s="50"/>
      <c r="Q1913" s="51"/>
      <c r="R1913" s="21"/>
    </row>
    <row r="1914" spans="2:18" x14ac:dyDescent="0.2">
      <c r="B1914" s="48">
        <v>51</v>
      </c>
      <c r="C1914" s="55">
        <v>0.90900000000000003</v>
      </c>
      <c r="D1914" s="55"/>
      <c r="E1914" s="47">
        <f t="shared" si="507"/>
        <v>0.46200000000000002</v>
      </c>
      <c r="F1914" s="34">
        <f t="shared" si="506"/>
        <v>2</v>
      </c>
      <c r="G1914" s="47">
        <f t="shared" si="508"/>
        <v>0.92400000000000004</v>
      </c>
      <c r="H1914" s="54"/>
      <c r="I1914" s="34">
        <v>40</v>
      </c>
      <c r="J1914" s="56">
        <v>-1.0429999999999999</v>
      </c>
      <c r="K1914" s="47">
        <f t="shared" si="509"/>
        <v>-1.1214999999999999</v>
      </c>
      <c r="L1914" s="34">
        <f t="shared" si="510"/>
        <v>0.47999999999999687</v>
      </c>
      <c r="M1914" s="47">
        <f t="shared" si="511"/>
        <v>-0.53831999999999647</v>
      </c>
      <c r="N1914" s="51"/>
      <c r="O1914" s="53"/>
      <c r="P1914" s="53"/>
      <c r="Q1914" s="51"/>
    </row>
    <row r="1915" spans="2:18" x14ac:dyDescent="0.2">
      <c r="B1915" s="48">
        <v>54</v>
      </c>
      <c r="C1915" s="55">
        <v>2.9089999999999998</v>
      </c>
      <c r="D1915" s="55"/>
      <c r="E1915" s="47">
        <f t="shared" si="507"/>
        <v>1.9089999999999998</v>
      </c>
      <c r="F1915" s="34">
        <f t="shared" si="506"/>
        <v>3</v>
      </c>
      <c r="G1915" s="47">
        <f t="shared" si="508"/>
        <v>5.7269999999999994</v>
      </c>
      <c r="H1915" s="54"/>
      <c r="I1915" s="48">
        <v>43</v>
      </c>
      <c r="J1915" s="48">
        <v>-0.34300000000000003</v>
      </c>
      <c r="K1915" s="47">
        <f t="shared" si="509"/>
        <v>-0.69299999999999995</v>
      </c>
      <c r="L1915" s="34">
        <f t="shared" si="510"/>
        <v>3</v>
      </c>
      <c r="M1915" s="47">
        <f t="shared" si="511"/>
        <v>-2.0789999999999997</v>
      </c>
      <c r="N1915" s="51"/>
      <c r="O1915" s="57"/>
      <c r="P1915" s="57"/>
      <c r="Q1915" s="51"/>
    </row>
    <row r="1916" spans="2:18" x14ac:dyDescent="0.2">
      <c r="B1916" s="48">
        <v>56</v>
      </c>
      <c r="C1916" s="55">
        <v>4.5039999999999996</v>
      </c>
      <c r="D1916" s="55"/>
      <c r="E1916" s="47">
        <f t="shared" si="507"/>
        <v>3.7064999999999997</v>
      </c>
      <c r="F1916" s="34">
        <f t="shared" si="506"/>
        <v>2</v>
      </c>
      <c r="G1916" s="47">
        <f t="shared" si="508"/>
        <v>7.4129999999999994</v>
      </c>
      <c r="H1916" s="51"/>
      <c r="I1916" s="48">
        <v>45</v>
      </c>
      <c r="J1916" s="48">
        <v>0.156</v>
      </c>
      <c r="K1916" s="47">
        <f t="shared" si="509"/>
        <v>-9.3500000000000014E-2</v>
      </c>
      <c r="L1916" s="34">
        <f t="shared" si="510"/>
        <v>2</v>
      </c>
      <c r="M1916" s="47">
        <f t="shared" si="511"/>
        <v>-0.18700000000000003</v>
      </c>
      <c r="N1916" s="51"/>
      <c r="O1916" s="57"/>
      <c r="P1916" s="57"/>
      <c r="Q1916" s="51"/>
    </row>
    <row r="1917" spans="2:18" x14ac:dyDescent="0.2">
      <c r="B1917" s="48">
        <v>60</v>
      </c>
      <c r="C1917" s="55">
        <v>4.524</v>
      </c>
      <c r="D1917" s="55"/>
      <c r="E1917" s="47">
        <f t="shared" si="507"/>
        <v>4.5139999999999993</v>
      </c>
      <c r="F1917" s="34">
        <f t="shared" si="506"/>
        <v>4</v>
      </c>
      <c r="G1917" s="47">
        <f t="shared" si="508"/>
        <v>18.055999999999997</v>
      </c>
      <c r="H1917" s="51"/>
      <c r="I1917" s="48">
        <v>47</v>
      </c>
      <c r="J1917" s="48">
        <v>1.357</v>
      </c>
      <c r="K1917" s="47">
        <f t="shared" si="509"/>
        <v>0.75649999999999995</v>
      </c>
      <c r="L1917" s="34">
        <f t="shared" si="510"/>
        <v>2</v>
      </c>
      <c r="M1917" s="47">
        <f t="shared" si="511"/>
        <v>1.5129999999999999</v>
      </c>
      <c r="N1917" s="57"/>
      <c r="O1917" s="57"/>
      <c r="P1917" s="57"/>
      <c r="Q1917" s="51"/>
    </row>
    <row r="1918" spans="2:18" x14ac:dyDescent="0.2">
      <c r="B1918" s="48">
        <v>65</v>
      </c>
      <c r="C1918" s="55">
        <v>4.4649999999999999</v>
      </c>
      <c r="D1918" s="55"/>
      <c r="E1918" s="47">
        <f t="shared" si="507"/>
        <v>4.4945000000000004</v>
      </c>
      <c r="F1918" s="34">
        <f t="shared" si="506"/>
        <v>5</v>
      </c>
      <c r="G1918" s="47">
        <f t="shared" si="508"/>
        <v>22.472500000000004</v>
      </c>
      <c r="H1918" s="51"/>
      <c r="I1918" s="48">
        <v>49</v>
      </c>
      <c r="J1918" s="48">
        <v>3.056</v>
      </c>
      <c r="K1918" s="47">
        <f t="shared" si="509"/>
        <v>2.2065000000000001</v>
      </c>
      <c r="L1918" s="34">
        <f t="shared" si="510"/>
        <v>2</v>
      </c>
      <c r="M1918" s="47">
        <f t="shared" si="511"/>
        <v>4.4130000000000003</v>
      </c>
      <c r="N1918" s="57"/>
      <c r="O1918" s="57"/>
      <c r="P1918" s="57"/>
      <c r="Q1918" s="51"/>
    </row>
    <row r="1919" spans="2:18" x14ac:dyDescent="0.2">
      <c r="B1919" s="48">
        <v>68</v>
      </c>
      <c r="C1919" s="55">
        <v>3.3149999999999999</v>
      </c>
      <c r="D1919" s="55"/>
      <c r="E1919" s="47">
        <f t="shared" si="507"/>
        <v>3.8899999999999997</v>
      </c>
      <c r="F1919" s="34">
        <f t="shared" si="506"/>
        <v>3</v>
      </c>
      <c r="G1919" s="47">
        <f t="shared" si="508"/>
        <v>11.669999999999998</v>
      </c>
      <c r="H1919" s="51"/>
      <c r="I1919" s="48">
        <v>51</v>
      </c>
      <c r="J1919" s="48">
        <v>4.5670000000000002</v>
      </c>
      <c r="K1919" s="47">
        <f t="shared" si="509"/>
        <v>3.8115000000000001</v>
      </c>
      <c r="L1919" s="34">
        <f t="shared" si="510"/>
        <v>2</v>
      </c>
      <c r="M1919" s="47">
        <f t="shared" si="511"/>
        <v>7.6230000000000002</v>
      </c>
      <c r="N1919" s="57"/>
      <c r="O1919" s="57"/>
      <c r="P1919" s="57"/>
      <c r="Q1919" s="51"/>
    </row>
    <row r="1920" spans="2:18" x14ac:dyDescent="0.2">
      <c r="B1920" s="48">
        <v>72</v>
      </c>
      <c r="C1920" s="55">
        <v>2.8140000000000001</v>
      </c>
      <c r="D1920" s="55"/>
      <c r="E1920" s="47">
        <f t="shared" ref="E1920:E1921" si="512">(C1919+C1920)/2</f>
        <v>3.0644999999999998</v>
      </c>
      <c r="F1920" s="34">
        <f t="shared" si="506"/>
        <v>4</v>
      </c>
      <c r="G1920" s="47">
        <f t="shared" ref="G1920:G1921" si="513">E1920*F1920</f>
        <v>12.257999999999999</v>
      </c>
      <c r="H1920" s="47"/>
      <c r="I1920" s="48">
        <v>55</v>
      </c>
      <c r="J1920" s="48">
        <v>4.6059999999999999</v>
      </c>
      <c r="K1920" s="47">
        <f t="shared" si="509"/>
        <v>4.5865</v>
      </c>
      <c r="L1920" s="34">
        <f t="shared" si="510"/>
        <v>4</v>
      </c>
      <c r="M1920" s="47">
        <f t="shared" si="511"/>
        <v>18.346</v>
      </c>
      <c r="N1920" s="57"/>
      <c r="O1920" s="57"/>
      <c r="P1920" s="57"/>
      <c r="Q1920" s="51"/>
    </row>
    <row r="1921" spans="2:18" x14ac:dyDescent="0.2">
      <c r="B1921" s="48">
        <v>77</v>
      </c>
      <c r="C1921" s="55">
        <v>2.7890000000000001</v>
      </c>
      <c r="D1921" s="55"/>
      <c r="E1921" s="47">
        <f t="shared" si="512"/>
        <v>2.8014999999999999</v>
      </c>
      <c r="F1921" s="34">
        <f t="shared" si="506"/>
        <v>5</v>
      </c>
      <c r="G1921" s="47">
        <f t="shared" si="513"/>
        <v>14.0075</v>
      </c>
      <c r="H1921" s="47"/>
      <c r="I1921" s="48">
        <v>60</v>
      </c>
      <c r="J1921" s="48">
        <v>4.5469999999999997</v>
      </c>
      <c r="K1921" s="47">
        <f t="shared" si="509"/>
        <v>4.5764999999999993</v>
      </c>
      <c r="L1921" s="34">
        <f t="shared" si="510"/>
        <v>5</v>
      </c>
      <c r="M1921" s="47">
        <f t="shared" si="511"/>
        <v>22.882499999999997</v>
      </c>
      <c r="N1921" s="53"/>
      <c r="O1921" s="57"/>
      <c r="P1921" s="57"/>
      <c r="Q1921" s="51"/>
    </row>
    <row r="1922" spans="2:18" x14ac:dyDescent="0.2">
      <c r="B1922" s="48"/>
      <c r="C1922" s="55"/>
      <c r="D1922" s="55"/>
      <c r="E1922" s="47"/>
      <c r="F1922" s="34"/>
      <c r="G1922" s="47"/>
      <c r="H1922" s="47"/>
      <c r="I1922" s="48">
        <v>62</v>
      </c>
      <c r="J1922" s="48">
        <v>3.3570000000000002</v>
      </c>
      <c r="K1922" s="47">
        <f t="shared" si="509"/>
        <v>3.952</v>
      </c>
      <c r="L1922" s="34">
        <f t="shared" si="510"/>
        <v>2</v>
      </c>
      <c r="M1922" s="47">
        <f t="shared" si="511"/>
        <v>7.9039999999999999</v>
      </c>
      <c r="N1922" s="50"/>
      <c r="O1922" s="50"/>
      <c r="P1922" s="50"/>
      <c r="Q1922" s="51"/>
      <c r="R1922" s="21"/>
    </row>
    <row r="1923" spans="2:18" x14ac:dyDescent="0.2">
      <c r="B1923" s="48"/>
      <c r="C1923" s="55"/>
      <c r="D1923" s="55"/>
      <c r="E1923" s="47"/>
      <c r="F1923" s="34"/>
      <c r="G1923" s="47"/>
      <c r="H1923" s="47"/>
      <c r="I1923" s="47">
        <v>65</v>
      </c>
      <c r="J1923" s="48">
        <v>2.3559999999999999</v>
      </c>
      <c r="K1923" s="47">
        <f t="shared" si="509"/>
        <v>2.8565</v>
      </c>
      <c r="L1923" s="34">
        <f t="shared" si="510"/>
        <v>3</v>
      </c>
      <c r="M1923" s="47">
        <f t="shared" si="511"/>
        <v>8.5694999999999997</v>
      </c>
      <c r="N1923" s="50"/>
      <c r="O1923" s="50"/>
      <c r="P1923" s="50"/>
      <c r="Q1923" s="51"/>
      <c r="R1923" s="21"/>
    </row>
    <row r="1924" spans="2:18" ht="15" x14ac:dyDescent="0.2">
      <c r="B1924" s="48"/>
      <c r="C1924" s="55"/>
      <c r="D1924" s="55"/>
      <c r="E1924" s="47"/>
      <c r="F1924" s="34">
        <f>SUM(F1899:F1923)</f>
        <v>77</v>
      </c>
      <c r="G1924" s="47">
        <f>SUM(G1899:G1923)</f>
        <v>49.765999999999998</v>
      </c>
      <c r="H1924" s="47"/>
      <c r="I1924" s="47"/>
      <c r="J1924" s="58"/>
      <c r="K1924" s="47"/>
      <c r="L1924" s="34">
        <f>SUM(L1902:L1923)</f>
        <v>65</v>
      </c>
      <c r="M1924" s="47">
        <f>SUM(M1902:M1923)</f>
        <v>37.684919999999998</v>
      </c>
      <c r="N1924" s="50"/>
      <c r="O1924" s="50"/>
      <c r="P1924" s="50"/>
      <c r="Q1924" s="51"/>
      <c r="R1924" s="21"/>
    </row>
    <row r="1925" spans="2:18" x14ac:dyDescent="0.2">
      <c r="B1925" s="48"/>
      <c r="C1925" s="55"/>
      <c r="D1925" s="55"/>
      <c r="E1925" s="47"/>
      <c r="F1925" s="34"/>
      <c r="G1925" s="47"/>
      <c r="H1925" s="34" t="s">
        <v>10</v>
      </c>
      <c r="I1925" s="34"/>
      <c r="J1925" s="34">
        <f>G1924</f>
        <v>49.765999999999998</v>
      </c>
      <c r="K1925" s="47" t="s">
        <v>11</v>
      </c>
      <c r="L1925" s="34">
        <f>M1924</f>
        <v>37.684919999999998</v>
      </c>
      <c r="M1925" s="47">
        <v>0</v>
      </c>
      <c r="N1925" s="50"/>
      <c r="O1925" s="50"/>
      <c r="P1925" s="50"/>
      <c r="Q1925" s="51"/>
      <c r="R1925" s="21"/>
    </row>
    <row r="1926" spans="2:18" ht="15" x14ac:dyDescent="0.2">
      <c r="B1926" s="58"/>
      <c r="C1926" s="61"/>
      <c r="D1926" s="61"/>
      <c r="E1926" s="58"/>
      <c r="F1926" s="54" t="s">
        <v>7</v>
      </c>
      <c r="G1926" s="54"/>
      <c r="H1926" s="160">
        <v>10.6</v>
      </c>
      <c r="I1926" s="160"/>
      <c r="J1926" s="58"/>
      <c r="K1926" s="58"/>
      <c r="L1926" s="58"/>
      <c r="M1926" s="58"/>
      <c r="N1926" s="57"/>
      <c r="O1926" s="57"/>
      <c r="P1926" s="57"/>
      <c r="Q1926" s="51"/>
    </row>
    <row r="1927" spans="2:18" x14ac:dyDescent="0.2">
      <c r="B1927" s="161" t="s">
        <v>8</v>
      </c>
      <c r="C1927" s="161"/>
      <c r="D1927" s="161"/>
      <c r="E1927" s="161"/>
      <c r="F1927" s="161"/>
      <c r="G1927" s="161"/>
      <c r="H1927" s="51"/>
      <c r="I1927" s="161" t="s">
        <v>9</v>
      </c>
      <c r="J1927" s="161"/>
      <c r="K1927" s="161"/>
      <c r="L1927" s="161"/>
      <c r="M1927" s="161"/>
      <c r="N1927" s="62"/>
      <c r="O1927" s="62"/>
      <c r="P1927" s="50">
        <f>I1942-I1940</f>
        <v>18</v>
      </c>
      <c r="Q1927" s="51"/>
    </row>
    <row r="1928" spans="2:18" x14ac:dyDescent="0.2">
      <c r="B1928" s="34">
        <v>0</v>
      </c>
      <c r="C1928" s="47">
        <v>1.0009999999999999</v>
      </c>
      <c r="D1928" s="47"/>
      <c r="E1928" s="34"/>
      <c r="F1928" s="34"/>
      <c r="G1928" s="34"/>
      <c r="H1928" s="34"/>
      <c r="I1928" s="48"/>
      <c r="J1928" s="49"/>
      <c r="K1928" s="47"/>
      <c r="L1928" s="34"/>
      <c r="M1928" s="47"/>
      <c r="N1928" s="50"/>
      <c r="O1928" s="50"/>
      <c r="P1928" s="50"/>
      <c r="Q1928" s="51"/>
      <c r="R1928" s="21"/>
    </row>
    <row r="1929" spans="2:18" x14ac:dyDescent="0.2">
      <c r="B1929" s="34">
        <v>5</v>
      </c>
      <c r="C1929" s="47">
        <v>1.012</v>
      </c>
      <c r="D1929" s="47"/>
      <c r="E1929" s="47">
        <f>(C1928+C1929)/2</f>
        <v>1.0065</v>
      </c>
      <c r="F1929" s="34">
        <f t="shared" ref="F1929:F1952" si="514">B1929-B1928</f>
        <v>5</v>
      </c>
      <c r="G1929" s="47">
        <f>E1929*F1929</f>
        <v>5.0324999999999998</v>
      </c>
      <c r="H1929" s="34"/>
      <c r="I1929" s="33"/>
      <c r="J1929" s="33"/>
      <c r="K1929" s="47"/>
      <c r="L1929" s="34"/>
      <c r="M1929" s="47"/>
      <c r="N1929" s="50"/>
      <c r="O1929" s="50"/>
      <c r="P1929" s="50"/>
      <c r="Q1929" s="52"/>
      <c r="R1929" s="21"/>
    </row>
    <row r="1930" spans="2:18" x14ac:dyDescent="0.2">
      <c r="B1930" s="34">
        <v>10</v>
      </c>
      <c r="C1930" s="47">
        <v>1.0249999999999999</v>
      </c>
      <c r="D1930" s="47"/>
      <c r="E1930" s="47">
        <f t="shared" ref="E1930:E1951" si="515">(C1929+C1930)/2</f>
        <v>1.0185</v>
      </c>
      <c r="F1930" s="34">
        <f t="shared" si="514"/>
        <v>5</v>
      </c>
      <c r="G1930" s="47">
        <f t="shared" ref="G1930:G1951" si="516">E1930*F1930</f>
        <v>5.0924999999999994</v>
      </c>
      <c r="H1930" s="34"/>
      <c r="I1930" s="33"/>
      <c r="J1930" s="33"/>
      <c r="K1930" s="47"/>
      <c r="L1930" s="34"/>
      <c r="M1930" s="47"/>
      <c r="N1930" s="50"/>
      <c r="O1930" s="50"/>
      <c r="P1930" s="50"/>
      <c r="Q1930" s="52"/>
      <c r="R1930" s="21"/>
    </row>
    <row r="1931" spans="2:18" x14ac:dyDescent="0.2">
      <c r="B1931" s="34">
        <v>12</v>
      </c>
      <c r="C1931" s="47">
        <v>0.25</v>
      </c>
      <c r="D1931" s="47"/>
      <c r="E1931" s="47">
        <f t="shared" si="515"/>
        <v>0.63749999999999996</v>
      </c>
      <c r="F1931" s="34">
        <f t="shared" si="514"/>
        <v>2</v>
      </c>
      <c r="G1931" s="47">
        <f t="shared" si="516"/>
        <v>1.2749999999999999</v>
      </c>
      <c r="H1931" s="34"/>
      <c r="I1931" s="33"/>
      <c r="J1931" s="33"/>
      <c r="K1931" s="47"/>
      <c r="L1931" s="34"/>
      <c r="M1931" s="47"/>
      <c r="N1931" s="50"/>
      <c r="O1931" s="50"/>
      <c r="P1931" s="50"/>
      <c r="Q1931" s="52"/>
      <c r="R1931" s="21"/>
    </row>
    <row r="1932" spans="2:18" x14ac:dyDescent="0.2">
      <c r="B1932" s="34">
        <v>14</v>
      </c>
      <c r="C1932" s="47">
        <v>-0.35</v>
      </c>
      <c r="D1932" s="47"/>
      <c r="E1932" s="47">
        <f t="shared" si="515"/>
        <v>-4.9999999999999989E-2</v>
      </c>
      <c r="F1932" s="34">
        <f t="shared" si="514"/>
        <v>2</v>
      </c>
      <c r="G1932" s="47">
        <f t="shared" si="516"/>
        <v>-9.9999999999999978E-2</v>
      </c>
      <c r="H1932" s="34"/>
      <c r="I1932" s="33"/>
      <c r="J1932" s="33"/>
      <c r="K1932" s="47"/>
      <c r="L1932" s="34"/>
      <c r="M1932" s="47"/>
      <c r="N1932" s="50"/>
      <c r="O1932" s="50"/>
      <c r="P1932" s="50"/>
      <c r="Q1932" s="52"/>
      <c r="R1932" s="21"/>
    </row>
    <row r="1933" spans="2:18" x14ac:dyDescent="0.2">
      <c r="B1933" s="34">
        <v>17</v>
      </c>
      <c r="C1933" s="47">
        <v>-0.95299999999999996</v>
      </c>
      <c r="D1933" s="47"/>
      <c r="E1933" s="47">
        <f t="shared" si="515"/>
        <v>-0.65149999999999997</v>
      </c>
      <c r="F1933" s="34">
        <f t="shared" si="514"/>
        <v>3</v>
      </c>
      <c r="G1933" s="47">
        <f t="shared" si="516"/>
        <v>-1.9544999999999999</v>
      </c>
      <c r="H1933" s="34"/>
      <c r="I1933" s="33">
        <v>0</v>
      </c>
      <c r="J1933" s="33">
        <v>1.357</v>
      </c>
      <c r="K1933" s="47"/>
      <c r="L1933" s="34"/>
      <c r="M1933" s="47"/>
      <c r="N1933" s="50"/>
      <c r="O1933" s="50"/>
      <c r="P1933" s="50"/>
      <c r="Q1933" s="52"/>
      <c r="R1933" s="21"/>
    </row>
    <row r="1934" spans="2:18" x14ac:dyDescent="0.2">
      <c r="B1934" s="34">
        <v>20</v>
      </c>
      <c r="C1934" s="47">
        <v>-1.839</v>
      </c>
      <c r="D1934" s="47"/>
      <c r="E1934" s="47">
        <f t="shared" si="515"/>
        <v>-1.3959999999999999</v>
      </c>
      <c r="F1934" s="34">
        <f t="shared" si="514"/>
        <v>3</v>
      </c>
      <c r="G1934" s="47">
        <f t="shared" si="516"/>
        <v>-4.1879999999999997</v>
      </c>
      <c r="H1934" s="51"/>
      <c r="I1934" s="33">
        <v>5</v>
      </c>
      <c r="J1934" s="33">
        <v>1.3480000000000001</v>
      </c>
      <c r="K1934" s="47">
        <f t="shared" ref="K1934:K1953" si="517">AVERAGE(J1933,J1934)</f>
        <v>1.3525</v>
      </c>
      <c r="L1934" s="34">
        <f t="shared" ref="L1934:L1953" si="518">I1934-I1933</f>
        <v>5</v>
      </c>
      <c r="M1934" s="47">
        <f t="shared" ref="M1934:M1953" si="519">L1934*K1934</f>
        <v>6.7625000000000002</v>
      </c>
      <c r="N1934" s="50"/>
      <c r="O1934" s="50"/>
      <c r="P1934" s="50"/>
      <c r="Q1934" s="52"/>
      <c r="R1934" s="21"/>
    </row>
    <row r="1935" spans="2:18" x14ac:dyDescent="0.2">
      <c r="B1935" s="34">
        <v>23</v>
      </c>
      <c r="C1935" s="47">
        <v>-1.74</v>
      </c>
      <c r="D1935" s="47"/>
      <c r="E1935" s="47">
        <f t="shared" si="515"/>
        <v>-1.7894999999999999</v>
      </c>
      <c r="F1935" s="34">
        <f t="shared" si="514"/>
        <v>3</v>
      </c>
      <c r="G1935" s="47">
        <f t="shared" si="516"/>
        <v>-5.3684999999999992</v>
      </c>
      <c r="H1935" s="51"/>
      <c r="I1935" s="33">
        <v>10</v>
      </c>
      <c r="J1935" s="33">
        <v>1.4530000000000001</v>
      </c>
      <c r="K1935" s="47">
        <f t="shared" si="517"/>
        <v>1.4005000000000001</v>
      </c>
      <c r="L1935" s="34">
        <f t="shared" si="518"/>
        <v>5</v>
      </c>
      <c r="M1935" s="47">
        <f t="shared" si="519"/>
        <v>7.0025000000000004</v>
      </c>
      <c r="N1935" s="50"/>
      <c r="O1935" s="50"/>
      <c r="P1935" s="50"/>
      <c r="Q1935" s="52"/>
      <c r="R1935" s="21"/>
    </row>
    <row r="1936" spans="2:18" x14ac:dyDescent="0.2">
      <c r="B1936" s="34">
        <v>26</v>
      </c>
      <c r="C1936" s="47">
        <v>-1.948</v>
      </c>
      <c r="D1936" s="47"/>
      <c r="E1936" s="47">
        <f t="shared" si="515"/>
        <v>-1.8439999999999999</v>
      </c>
      <c r="F1936" s="34">
        <f t="shared" si="514"/>
        <v>3</v>
      </c>
      <c r="G1936" s="47">
        <f t="shared" si="516"/>
        <v>-5.532</v>
      </c>
      <c r="H1936" s="51"/>
      <c r="I1936" s="33">
        <v>12</v>
      </c>
      <c r="J1936" s="33">
        <v>-4.2999999999999997E-2</v>
      </c>
      <c r="K1936" s="47">
        <f t="shared" si="517"/>
        <v>0.70500000000000007</v>
      </c>
      <c r="L1936" s="34">
        <f t="shared" si="518"/>
        <v>2</v>
      </c>
      <c r="M1936" s="47">
        <f t="shared" si="519"/>
        <v>1.4100000000000001</v>
      </c>
      <c r="N1936" s="53"/>
      <c r="O1936" s="53"/>
      <c r="P1936" s="53"/>
      <c r="Q1936" s="52"/>
      <c r="R1936" s="21"/>
    </row>
    <row r="1937" spans="2:18" x14ac:dyDescent="0.2">
      <c r="B1937" s="34">
        <v>30</v>
      </c>
      <c r="C1937" s="47">
        <v>-2.0630000000000002</v>
      </c>
      <c r="D1937" s="47"/>
      <c r="E1937" s="47">
        <f t="shared" si="515"/>
        <v>-2.0055000000000001</v>
      </c>
      <c r="F1937" s="34">
        <f t="shared" si="514"/>
        <v>4</v>
      </c>
      <c r="G1937" s="47">
        <f t="shared" si="516"/>
        <v>-8.0220000000000002</v>
      </c>
      <c r="H1937" s="34"/>
      <c r="I1937" s="33">
        <v>14</v>
      </c>
      <c r="J1937" s="33">
        <v>-0.94399999999999995</v>
      </c>
      <c r="K1937" s="47">
        <f t="shared" si="517"/>
        <v>-0.49349999999999999</v>
      </c>
      <c r="L1937" s="34">
        <f t="shared" si="518"/>
        <v>2</v>
      </c>
      <c r="M1937" s="47">
        <f t="shared" si="519"/>
        <v>-0.98699999999999999</v>
      </c>
      <c r="N1937" s="50"/>
      <c r="O1937" s="50"/>
      <c r="P1937" s="50"/>
      <c r="Q1937" s="52"/>
      <c r="R1937" s="21"/>
    </row>
    <row r="1938" spans="2:18" x14ac:dyDescent="0.2">
      <c r="B1938" s="34">
        <v>35</v>
      </c>
      <c r="C1938" s="47">
        <v>-2.2120000000000002</v>
      </c>
      <c r="D1938" s="47"/>
      <c r="E1938" s="47">
        <f t="shared" si="515"/>
        <v>-2.1375000000000002</v>
      </c>
      <c r="F1938" s="34">
        <f t="shared" si="514"/>
        <v>5</v>
      </c>
      <c r="G1938" s="47">
        <f t="shared" si="516"/>
        <v>-10.6875</v>
      </c>
      <c r="H1938" s="34"/>
      <c r="I1938" s="33">
        <v>17</v>
      </c>
      <c r="J1938" s="33">
        <v>-1.1439999999999999</v>
      </c>
      <c r="K1938" s="47">
        <f t="shared" si="517"/>
        <v>-1.044</v>
      </c>
      <c r="L1938" s="34">
        <f t="shared" si="518"/>
        <v>3</v>
      </c>
      <c r="M1938" s="47">
        <f t="shared" si="519"/>
        <v>-3.1320000000000001</v>
      </c>
      <c r="N1938" s="53"/>
      <c r="O1938" s="53"/>
      <c r="P1938" s="53"/>
      <c r="Q1938" s="52"/>
      <c r="R1938" s="21"/>
    </row>
    <row r="1939" spans="2:18" x14ac:dyDescent="0.2">
      <c r="B1939" s="34">
        <v>37</v>
      </c>
      <c r="C1939" s="47">
        <v>-2.2389999999999999</v>
      </c>
      <c r="D1939" s="47"/>
      <c r="E1939" s="47">
        <f t="shared" si="515"/>
        <v>-2.2255000000000003</v>
      </c>
      <c r="F1939" s="34">
        <f t="shared" si="514"/>
        <v>2</v>
      </c>
      <c r="G1939" s="47">
        <f t="shared" si="516"/>
        <v>-4.4510000000000005</v>
      </c>
      <c r="H1939" s="34"/>
      <c r="I1939" s="34">
        <f>I1940-(J1939-J1940)*2</f>
        <v>18.52</v>
      </c>
      <c r="J1939" s="34">
        <v>-1.2</v>
      </c>
      <c r="K1939" s="47">
        <f t="shared" si="517"/>
        <v>-1.1719999999999999</v>
      </c>
      <c r="L1939" s="34">
        <f t="shared" si="518"/>
        <v>1.5199999999999996</v>
      </c>
      <c r="M1939" s="47">
        <f t="shared" si="519"/>
        <v>-1.7814399999999995</v>
      </c>
      <c r="N1939" s="53"/>
      <c r="O1939" s="53"/>
      <c r="P1939" s="53"/>
      <c r="Q1939" s="52"/>
      <c r="R1939" s="21"/>
    </row>
    <row r="1940" spans="2:18" x14ac:dyDescent="0.2">
      <c r="B1940" s="34">
        <v>40</v>
      </c>
      <c r="C1940" s="47">
        <v>-2.21</v>
      </c>
      <c r="D1940" s="47"/>
      <c r="E1940" s="47">
        <f t="shared" si="515"/>
        <v>-2.2244999999999999</v>
      </c>
      <c r="F1940" s="34">
        <f t="shared" si="514"/>
        <v>3</v>
      </c>
      <c r="G1940" s="47">
        <f t="shared" si="516"/>
        <v>-6.6734999999999998</v>
      </c>
      <c r="H1940" s="34"/>
      <c r="I1940" s="33">
        <f>I1941-9</f>
        <v>20</v>
      </c>
      <c r="J1940" s="33">
        <f>J1941</f>
        <v>-1.94</v>
      </c>
      <c r="K1940" s="47">
        <f t="shared" si="517"/>
        <v>-1.5699999999999998</v>
      </c>
      <c r="L1940" s="34">
        <f t="shared" si="518"/>
        <v>1.4800000000000004</v>
      </c>
      <c r="M1940" s="47">
        <f t="shared" si="519"/>
        <v>-2.3236000000000003</v>
      </c>
      <c r="N1940" s="50"/>
      <c r="O1940" s="50"/>
      <c r="P1940" s="50"/>
      <c r="Q1940" s="51"/>
      <c r="R1940" s="21"/>
    </row>
    <row r="1941" spans="2:18" x14ac:dyDescent="0.2">
      <c r="B1941" s="34">
        <v>45</v>
      </c>
      <c r="C1941" s="47">
        <v>-1.9530000000000001</v>
      </c>
      <c r="D1941" s="47"/>
      <c r="E1941" s="47">
        <f t="shared" si="515"/>
        <v>-2.0815000000000001</v>
      </c>
      <c r="F1941" s="34">
        <f t="shared" si="514"/>
        <v>5</v>
      </c>
      <c r="G1941" s="47">
        <f t="shared" si="516"/>
        <v>-10.407500000000001</v>
      </c>
      <c r="H1941" s="54"/>
      <c r="I1941" s="33">
        <v>29</v>
      </c>
      <c r="J1941" s="33">
        <v>-1.94</v>
      </c>
      <c r="K1941" s="47">
        <f t="shared" si="517"/>
        <v>-1.94</v>
      </c>
      <c r="L1941" s="34">
        <f t="shared" si="518"/>
        <v>9</v>
      </c>
      <c r="M1941" s="47">
        <f t="shared" si="519"/>
        <v>-17.46</v>
      </c>
      <c r="N1941" s="50"/>
      <c r="O1941" s="50"/>
      <c r="P1941" s="50"/>
      <c r="Q1941" s="51"/>
      <c r="R1941" s="21"/>
    </row>
    <row r="1942" spans="2:18" x14ac:dyDescent="0.2">
      <c r="B1942" s="34">
        <v>50</v>
      </c>
      <c r="C1942" s="47">
        <v>-1.66</v>
      </c>
      <c r="D1942" s="47"/>
      <c r="E1942" s="47">
        <f t="shared" si="515"/>
        <v>-1.8065</v>
      </c>
      <c r="F1942" s="34">
        <f t="shared" si="514"/>
        <v>5</v>
      </c>
      <c r="G1942" s="47">
        <f t="shared" si="516"/>
        <v>-9.0325000000000006</v>
      </c>
      <c r="H1942" s="54"/>
      <c r="I1942" s="34">
        <f>I1941+9</f>
        <v>38</v>
      </c>
      <c r="J1942" s="34">
        <f>J1941</f>
        <v>-1.94</v>
      </c>
      <c r="K1942" s="47">
        <f t="shared" si="517"/>
        <v>-1.94</v>
      </c>
      <c r="L1942" s="34">
        <f t="shared" si="518"/>
        <v>9</v>
      </c>
      <c r="M1942" s="47">
        <f t="shared" si="519"/>
        <v>-17.46</v>
      </c>
      <c r="N1942" s="50"/>
      <c r="O1942" s="50"/>
      <c r="P1942" s="50"/>
      <c r="Q1942" s="51"/>
      <c r="R1942" s="21"/>
    </row>
    <row r="1943" spans="2:18" x14ac:dyDescent="0.2">
      <c r="B1943" s="48">
        <v>55</v>
      </c>
      <c r="C1943" s="55">
        <v>-0.95299999999999996</v>
      </c>
      <c r="D1943" s="55"/>
      <c r="E1943" s="47">
        <f t="shared" si="515"/>
        <v>-1.3065</v>
      </c>
      <c r="F1943" s="34">
        <f t="shared" si="514"/>
        <v>5</v>
      </c>
      <c r="G1943" s="47">
        <f t="shared" si="516"/>
        <v>-6.5324999999999998</v>
      </c>
      <c r="H1943" s="54"/>
      <c r="I1943" s="34">
        <f>I1942+(J1943-J1942)*2</f>
        <v>39.479999999999997</v>
      </c>
      <c r="J1943" s="34">
        <v>-1.2</v>
      </c>
      <c r="K1943" s="47">
        <f t="shared" si="517"/>
        <v>-1.5699999999999998</v>
      </c>
      <c r="L1943" s="34">
        <f t="shared" si="518"/>
        <v>1.4799999999999969</v>
      </c>
      <c r="M1943" s="47">
        <f t="shared" si="519"/>
        <v>-2.323599999999995</v>
      </c>
      <c r="N1943" s="50"/>
      <c r="O1943" s="50"/>
      <c r="P1943" s="50"/>
      <c r="Q1943" s="51"/>
      <c r="R1943" s="21"/>
    </row>
    <row r="1944" spans="2:18" x14ac:dyDescent="0.2">
      <c r="B1944" s="48">
        <v>58</v>
      </c>
      <c r="C1944" s="55">
        <v>0.14499999999999999</v>
      </c>
      <c r="D1944" s="55"/>
      <c r="E1944" s="47">
        <f t="shared" si="515"/>
        <v>-0.40399999999999997</v>
      </c>
      <c r="F1944" s="34">
        <f t="shared" si="514"/>
        <v>3</v>
      </c>
      <c r="G1944" s="47">
        <f t="shared" si="516"/>
        <v>-1.212</v>
      </c>
      <c r="H1944" s="54"/>
      <c r="I1944" s="34">
        <v>40</v>
      </c>
      <c r="J1944" s="56">
        <v>-1.0429999999999999</v>
      </c>
      <c r="K1944" s="47">
        <f t="shared" si="517"/>
        <v>-1.1214999999999999</v>
      </c>
      <c r="L1944" s="34">
        <f t="shared" si="518"/>
        <v>0.52000000000000313</v>
      </c>
      <c r="M1944" s="47">
        <f t="shared" si="519"/>
        <v>-0.58318000000000347</v>
      </c>
      <c r="N1944" s="51"/>
      <c r="O1944" s="53"/>
      <c r="P1944" s="53"/>
      <c r="Q1944" s="51"/>
    </row>
    <row r="1945" spans="2:18" x14ac:dyDescent="0.2">
      <c r="B1945" s="48">
        <v>60</v>
      </c>
      <c r="C1945" s="55">
        <v>1.35</v>
      </c>
      <c r="D1945" s="55"/>
      <c r="E1945" s="47">
        <f t="shared" si="515"/>
        <v>0.74750000000000005</v>
      </c>
      <c r="F1945" s="34">
        <f t="shared" si="514"/>
        <v>2</v>
      </c>
      <c r="G1945" s="47">
        <f t="shared" si="516"/>
        <v>1.4950000000000001</v>
      </c>
      <c r="H1945" s="54"/>
      <c r="I1945" s="48">
        <v>43</v>
      </c>
      <c r="J1945" s="48">
        <v>-0.34300000000000003</v>
      </c>
      <c r="K1945" s="47">
        <f t="shared" si="517"/>
        <v>-0.69299999999999995</v>
      </c>
      <c r="L1945" s="34">
        <f t="shared" si="518"/>
        <v>3</v>
      </c>
      <c r="M1945" s="47">
        <f t="shared" si="519"/>
        <v>-2.0789999999999997</v>
      </c>
      <c r="N1945" s="51"/>
      <c r="O1945" s="57"/>
      <c r="P1945" s="57"/>
      <c r="Q1945" s="51"/>
    </row>
    <row r="1946" spans="2:18" x14ac:dyDescent="0.2">
      <c r="B1946" s="48">
        <v>62</v>
      </c>
      <c r="C1946" s="55">
        <v>3.2120000000000002</v>
      </c>
      <c r="D1946" s="55"/>
      <c r="E1946" s="47">
        <f t="shared" si="515"/>
        <v>2.2810000000000001</v>
      </c>
      <c r="F1946" s="34">
        <f t="shared" si="514"/>
        <v>2</v>
      </c>
      <c r="G1946" s="47">
        <f t="shared" si="516"/>
        <v>4.5620000000000003</v>
      </c>
      <c r="H1946" s="51"/>
      <c r="I1946" s="48">
        <v>45</v>
      </c>
      <c r="J1946" s="48">
        <v>0.156</v>
      </c>
      <c r="K1946" s="47">
        <f t="shared" si="517"/>
        <v>-9.3500000000000014E-2</v>
      </c>
      <c r="L1946" s="34">
        <f t="shared" si="518"/>
        <v>2</v>
      </c>
      <c r="M1946" s="47">
        <f t="shared" si="519"/>
        <v>-0.18700000000000003</v>
      </c>
      <c r="N1946" s="51"/>
      <c r="O1946" s="57"/>
      <c r="P1946" s="57"/>
      <c r="Q1946" s="51"/>
    </row>
    <row r="1947" spans="2:18" x14ac:dyDescent="0.2">
      <c r="B1947" s="48">
        <v>64</v>
      </c>
      <c r="C1947" s="55">
        <v>4.5609999999999999</v>
      </c>
      <c r="D1947" s="55"/>
      <c r="E1947" s="47">
        <f t="shared" si="515"/>
        <v>3.8864999999999998</v>
      </c>
      <c r="F1947" s="34">
        <f t="shared" si="514"/>
        <v>2</v>
      </c>
      <c r="G1947" s="47">
        <f t="shared" si="516"/>
        <v>7.7729999999999997</v>
      </c>
      <c r="H1947" s="51"/>
      <c r="I1947" s="48">
        <v>47</v>
      </c>
      <c r="J1947" s="48">
        <v>1.357</v>
      </c>
      <c r="K1947" s="47">
        <f t="shared" si="517"/>
        <v>0.75649999999999995</v>
      </c>
      <c r="L1947" s="34">
        <f t="shared" si="518"/>
        <v>2</v>
      </c>
      <c r="M1947" s="47">
        <f t="shared" si="519"/>
        <v>1.5129999999999999</v>
      </c>
      <c r="N1947" s="57"/>
      <c r="O1947" s="57"/>
      <c r="P1947" s="57"/>
      <c r="Q1947" s="51"/>
    </row>
    <row r="1948" spans="2:18" x14ac:dyDescent="0.2">
      <c r="B1948" s="48">
        <v>68</v>
      </c>
      <c r="C1948" s="55">
        <v>4.6100000000000003</v>
      </c>
      <c r="D1948" s="55"/>
      <c r="E1948" s="47">
        <f t="shared" si="515"/>
        <v>4.5854999999999997</v>
      </c>
      <c r="F1948" s="34">
        <f t="shared" si="514"/>
        <v>4</v>
      </c>
      <c r="G1948" s="47">
        <f t="shared" si="516"/>
        <v>18.341999999999999</v>
      </c>
      <c r="H1948" s="51"/>
      <c r="I1948" s="48">
        <v>49</v>
      </c>
      <c r="J1948" s="48">
        <v>3.056</v>
      </c>
      <c r="K1948" s="47">
        <f t="shared" si="517"/>
        <v>2.2065000000000001</v>
      </c>
      <c r="L1948" s="34">
        <f t="shared" si="518"/>
        <v>2</v>
      </c>
      <c r="M1948" s="47">
        <f t="shared" si="519"/>
        <v>4.4130000000000003</v>
      </c>
      <c r="N1948" s="57"/>
      <c r="O1948" s="57"/>
      <c r="P1948" s="57"/>
      <c r="Q1948" s="51"/>
    </row>
    <row r="1949" spans="2:18" x14ac:dyDescent="0.2">
      <c r="B1949" s="48">
        <v>73</v>
      </c>
      <c r="C1949" s="55">
        <v>4.5650000000000004</v>
      </c>
      <c r="D1949" s="55"/>
      <c r="E1949" s="47">
        <f t="shared" si="515"/>
        <v>4.5875000000000004</v>
      </c>
      <c r="F1949" s="34">
        <f t="shared" si="514"/>
        <v>5</v>
      </c>
      <c r="G1949" s="47">
        <f t="shared" si="516"/>
        <v>22.9375</v>
      </c>
      <c r="H1949" s="51"/>
      <c r="I1949" s="48">
        <v>51</v>
      </c>
      <c r="J1949" s="48">
        <v>4.5670000000000002</v>
      </c>
      <c r="K1949" s="47">
        <f t="shared" si="517"/>
        <v>3.8115000000000001</v>
      </c>
      <c r="L1949" s="34">
        <f t="shared" si="518"/>
        <v>2</v>
      </c>
      <c r="M1949" s="47">
        <f t="shared" si="519"/>
        <v>7.6230000000000002</v>
      </c>
      <c r="N1949" s="57"/>
      <c r="O1949" s="57"/>
      <c r="P1949" s="57"/>
      <c r="Q1949" s="51"/>
    </row>
    <row r="1950" spans="2:18" x14ac:dyDescent="0.2">
      <c r="B1950" s="48">
        <v>76</v>
      </c>
      <c r="C1950" s="55">
        <v>3.5510000000000002</v>
      </c>
      <c r="D1950" s="55"/>
      <c r="E1950" s="47">
        <f t="shared" si="515"/>
        <v>4.0579999999999998</v>
      </c>
      <c r="F1950" s="34">
        <f t="shared" si="514"/>
        <v>3</v>
      </c>
      <c r="G1950" s="47">
        <f t="shared" si="516"/>
        <v>12.173999999999999</v>
      </c>
      <c r="H1950" s="47"/>
      <c r="I1950" s="48">
        <v>55</v>
      </c>
      <c r="J1950" s="48">
        <v>4.6059999999999999</v>
      </c>
      <c r="K1950" s="47">
        <f t="shared" si="517"/>
        <v>4.5865</v>
      </c>
      <c r="L1950" s="34">
        <f t="shared" si="518"/>
        <v>4</v>
      </c>
      <c r="M1950" s="47">
        <f t="shared" si="519"/>
        <v>18.346</v>
      </c>
      <c r="N1950" s="57"/>
      <c r="O1950" s="57"/>
      <c r="P1950" s="57"/>
      <c r="Q1950" s="51"/>
    </row>
    <row r="1951" spans="2:18" x14ac:dyDescent="0.2">
      <c r="B1951" s="48">
        <v>80</v>
      </c>
      <c r="C1951" s="55">
        <v>3.45</v>
      </c>
      <c r="D1951" s="55"/>
      <c r="E1951" s="47">
        <f t="shared" si="515"/>
        <v>3.5005000000000002</v>
      </c>
      <c r="F1951" s="34">
        <f t="shared" si="514"/>
        <v>4</v>
      </c>
      <c r="G1951" s="47">
        <f t="shared" si="516"/>
        <v>14.002000000000001</v>
      </c>
      <c r="H1951" s="47"/>
      <c r="I1951" s="48">
        <v>60</v>
      </c>
      <c r="J1951" s="48">
        <v>4.5469999999999997</v>
      </c>
      <c r="K1951" s="47">
        <f t="shared" si="517"/>
        <v>4.5764999999999993</v>
      </c>
      <c r="L1951" s="34">
        <f t="shared" si="518"/>
        <v>5</v>
      </c>
      <c r="M1951" s="47">
        <f t="shared" si="519"/>
        <v>22.882499999999997</v>
      </c>
      <c r="N1951" s="53"/>
      <c r="O1951" s="57"/>
      <c r="P1951" s="57"/>
      <c r="Q1951" s="51"/>
    </row>
    <row r="1952" spans="2:18" x14ac:dyDescent="0.2">
      <c r="B1952" s="48">
        <v>85</v>
      </c>
      <c r="C1952" s="55">
        <v>3.2509999999999999</v>
      </c>
      <c r="D1952" s="55"/>
      <c r="E1952" s="47">
        <f t="shared" ref="E1952" si="520">(C1951+C1952)/2</f>
        <v>3.3505000000000003</v>
      </c>
      <c r="F1952" s="34">
        <f t="shared" si="514"/>
        <v>5</v>
      </c>
      <c r="G1952" s="47">
        <f t="shared" ref="G1952" si="521">E1952*F1952</f>
        <v>16.752500000000001</v>
      </c>
      <c r="H1952" s="47"/>
      <c r="I1952" s="48">
        <v>62</v>
      </c>
      <c r="J1952" s="48">
        <v>3.3570000000000002</v>
      </c>
      <c r="K1952" s="47">
        <f t="shared" si="517"/>
        <v>3.952</v>
      </c>
      <c r="L1952" s="34">
        <f t="shared" si="518"/>
        <v>2</v>
      </c>
      <c r="M1952" s="47">
        <f t="shared" si="519"/>
        <v>7.9039999999999999</v>
      </c>
      <c r="N1952" s="50"/>
      <c r="O1952" s="50"/>
      <c r="P1952" s="50"/>
      <c r="Q1952" s="51"/>
      <c r="R1952" s="21"/>
    </row>
    <row r="1953" spans="2:18" x14ac:dyDescent="0.2">
      <c r="B1953" s="48"/>
      <c r="C1953" s="55"/>
      <c r="D1953" s="55"/>
      <c r="E1953" s="47"/>
      <c r="F1953" s="34"/>
      <c r="G1953" s="47"/>
      <c r="H1953" s="47"/>
      <c r="I1953" s="47">
        <v>65</v>
      </c>
      <c r="J1953" s="48">
        <v>2.3559999999999999</v>
      </c>
      <c r="K1953" s="47">
        <f t="shared" si="517"/>
        <v>2.8565</v>
      </c>
      <c r="L1953" s="34">
        <f t="shared" si="518"/>
        <v>3</v>
      </c>
      <c r="M1953" s="47">
        <f t="shared" si="519"/>
        <v>8.5694999999999997</v>
      </c>
      <c r="N1953" s="50"/>
      <c r="O1953" s="50"/>
      <c r="P1953" s="50"/>
      <c r="Q1953" s="51"/>
      <c r="R1953" s="21"/>
    </row>
    <row r="1954" spans="2:18" ht="15" x14ac:dyDescent="0.2">
      <c r="B1954" s="48"/>
      <c r="C1954" s="55"/>
      <c r="D1954" s="55"/>
      <c r="E1954" s="47"/>
      <c r="F1954" s="34">
        <f>SUM(F1929:F1953)</f>
        <v>85</v>
      </c>
      <c r="G1954" s="47">
        <f>SUM(G1929:G1953)</f>
        <v>35.276499999999999</v>
      </c>
      <c r="H1954" s="47"/>
      <c r="I1954" s="47"/>
      <c r="J1954" s="58"/>
      <c r="K1954" s="47"/>
      <c r="L1954" s="34">
        <f>SUM(L1932:L1953)</f>
        <v>65</v>
      </c>
      <c r="M1954" s="47">
        <f>SUM(M1932:M1953)</f>
        <v>38.109180000000002</v>
      </c>
      <c r="N1954" s="50"/>
      <c r="O1954" s="50"/>
      <c r="P1954" s="50"/>
      <c r="Q1954" s="51"/>
      <c r="R1954" s="21"/>
    </row>
    <row r="1955" spans="2:18" x14ac:dyDescent="0.2">
      <c r="B1955" s="48"/>
      <c r="C1955" s="55"/>
      <c r="D1955" s="55"/>
      <c r="E1955" s="47"/>
      <c r="F1955" s="34"/>
      <c r="G1955" s="47"/>
      <c r="H1955" s="34" t="s">
        <v>10</v>
      </c>
      <c r="I1955" s="34"/>
      <c r="J1955" s="34">
        <f>G1954</f>
        <v>35.276499999999999</v>
      </c>
      <c r="K1955" s="47" t="s">
        <v>11</v>
      </c>
      <c r="L1955" s="34">
        <f>M1954</f>
        <v>38.109180000000002</v>
      </c>
      <c r="M1955" s="47">
        <v>0</v>
      </c>
      <c r="N1955" s="50"/>
      <c r="O1955" s="50"/>
      <c r="P1955" s="50"/>
      <c r="Q1955" s="51"/>
      <c r="R1955" s="21"/>
    </row>
    <row r="1956" spans="2:18" ht="15" x14ac:dyDescent="0.2">
      <c r="B1956" s="58"/>
      <c r="C1956" s="61"/>
      <c r="D1956" s="61"/>
      <c r="E1956" s="58"/>
      <c r="F1956" s="54" t="s">
        <v>7</v>
      </c>
      <c r="G1956" s="54"/>
      <c r="H1956" s="160">
        <v>10.8</v>
      </c>
      <c r="I1956" s="160"/>
      <c r="J1956" s="58"/>
      <c r="K1956" s="58"/>
      <c r="L1956" s="58"/>
      <c r="M1956" s="58"/>
      <c r="N1956" s="57"/>
      <c r="O1956" s="57"/>
      <c r="P1956" s="57"/>
      <c r="Q1956" s="51"/>
    </row>
    <row r="1957" spans="2:18" x14ac:dyDescent="0.2">
      <c r="B1957" s="161" t="s">
        <v>8</v>
      </c>
      <c r="C1957" s="161"/>
      <c r="D1957" s="161"/>
      <c r="E1957" s="161"/>
      <c r="F1957" s="161"/>
      <c r="G1957" s="161"/>
      <c r="H1957" s="51"/>
      <c r="I1957" s="161" t="s">
        <v>9</v>
      </c>
      <c r="J1957" s="161"/>
      <c r="K1957" s="161"/>
      <c r="L1957" s="161"/>
      <c r="M1957" s="161"/>
      <c r="N1957" s="62"/>
      <c r="O1957" s="62"/>
      <c r="P1957" s="50">
        <f>I1972-I1970</f>
        <v>18</v>
      </c>
      <c r="Q1957" s="51"/>
    </row>
    <row r="1958" spans="2:18" x14ac:dyDescent="0.2">
      <c r="B1958" s="34">
        <v>0</v>
      </c>
      <c r="C1958" s="47">
        <v>3.371</v>
      </c>
      <c r="D1958" s="47"/>
      <c r="E1958" s="34"/>
      <c r="F1958" s="34"/>
      <c r="G1958" s="34"/>
      <c r="H1958" s="34"/>
      <c r="I1958" s="48"/>
      <c r="J1958" s="49"/>
      <c r="K1958" s="47"/>
      <c r="L1958" s="34"/>
      <c r="M1958" s="47"/>
      <c r="N1958" s="50"/>
      <c r="O1958" s="50"/>
      <c r="P1958" s="50"/>
      <c r="Q1958" s="51"/>
      <c r="R1958" s="21"/>
    </row>
    <row r="1959" spans="2:18" x14ac:dyDescent="0.2">
      <c r="B1959" s="34">
        <v>5</v>
      </c>
      <c r="C1959" s="47">
        <v>3.3220000000000001</v>
      </c>
      <c r="D1959" s="47"/>
      <c r="E1959" s="47">
        <f>(C1958+C1959)/2</f>
        <v>3.3464999999999998</v>
      </c>
      <c r="F1959" s="34">
        <f t="shared" ref="F1959:F1978" si="522">B1959-B1958</f>
        <v>5</v>
      </c>
      <c r="G1959" s="47">
        <f>E1959*F1959</f>
        <v>16.732499999999998</v>
      </c>
      <c r="H1959" s="34"/>
      <c r="I1959" s="33"/>
      <c r="J1959" s="33"/>
      <c r="K1959" s="47"/>
      <c r="L1959" s="34"/>
      <c r="M1959" s="47"/>
      <c r="N1959" s="50"/>
      <c r="O1959" s="50"/>
      <c r="P1959" s="50"/>
      <c r="Q1959" s="52"/>
      <c r="R1959" s="21"/>
    </row>
    <row r="1960" spans="2:18" x14ac:dyDescent="0.2">
      <c r="B1960" s="34">
        <v>10</v>
      </c>
      <c r="C1960" s="47">
        <v>3.2709999999999999</v>
      </c>
      <c r="D1960" s="47"/>
      <c r="E1960" s="47">
        <f t="shared" ref="E1960:E1978" si="523">(C1959+C1960)/2</f>
        <v>3.2965</v>
      </c>
      <c r="F1960" s="34">
        <f t="shared" si="522"/>
        <v>5</v>
      </c>
      <c r="G1960" s="47">
        <f t="shared" ref="G1960:G1978" si="524">E1960*F1960</f>
        <v>16.482500000000002</v>
      </c>
      <c r="H1960" s="34"/>
      <c r="I1960" s="33"/>
      <c r="J1960" s="33"/>
      <c r="K1960" s="47"/>
      <c r="L1960" s="34"/>
      <c r="M1960" s="47"/>
      <c r="N1960" s="50"/>
      <c r="O1960" s="50"/>
      <c r="P1960" s="50"/>
      <c r="Q1960" s="52"/>
      <c r="R1960" s="21"/>
    </row>
    <row r="1961" spans="2:18" x14ac:dyDescent="0.2">
      <c r="B1961" s="34">
        <v>12</v>
      </c>
      <c r="C1961" s="47">
        <v>2.0699999999999998</v>
      </c>
      <c r="D1961" s="47"/>
      <c r="E1961" s="47">
        <f t="shared" si="523"/>
        <v>2.6704999999999997</v>
      </c>
      <c r="F1961" s="34">
        <f t="shared" si="522"/>
        <v>2</v>
      </c>
      <c r="G1961" s="47">
        <f t="shared" si="524"/>
        <v>5.3409999999999993</v>
      </c>
      <c r="H1961" s="34"/>
      <c r="I1961" s="33"/>
      <c r="J1961" s="33"/>
      <c r="K1961" s="47"/>
      <c r="L1961" s="34"/>
      <c r="M1961" s="47"/>
      <c r="N1961" s="50"/>
      <c r="O1961" s="50"/>
      <c r="P1961" s="50"/>
      <c r="Q1961" s="52"/>
      <c r="R1961" s="21"/>
    </row>
    <row r="1962" spans="2:18" x14ac:dyDescent="0.2">
      <c r="B1962" s="34">
        <v>14</v>
      </c>
      <c r="C1962" s="47">
        <v>0.56699999999999995</v>
      </c>
      <c r="D1962" s="47"/>
      <c r="E1962" s="47">
        <f t="shared" si="523"/>
        <v>1.3184999999999998</v>
      </c>
      <c r="F1962" s="34">
        <f t="shared" si="522"/>
        <v>2</v>
      </c>
      <c r="G1962" s="47">
        <f t="shared" si="524"/>
        <v>2.6369999999999996</v>
      </c>
      <c r="H1962" s="34"/>
      <c r="I1962" s="33"/>
      <c r="J1962" s="33"/>
      <c r="K1962" s="47"/>
      <c r="L1962" s="34"/>
      <c r="M1962" s="47"/>
      <c r="N1962" s="50"/>
      <c r="O1962" s="50"/>
      <c r="P1962" s="50"/>
      <c r="Q1962" s="52"/>
      <c r="R1962" s="21"/>
    </row>
    <row r="1963" spans="2:18" x14ac:dyDescent="0.2">
      <c r="B1963" s="34">
        <v>17</v>
      </c>
      <c r="C1963" s="47">
        <v>-0.33300000000000002</v>
      </c>
      <c r="D1963" s="47"/>
      <c r="E1963" s="47">
        <f t="shared" si="523"/>
        <v>0.11699999999999997</v>
      </c>
      <c r="F1963" s="34">
        <f t="shared" si="522"/>
        <v>3</v>
      </c>
      <c r="G1963" s="47">
        <f t="shared" si="524"/>
        <v>0.35099999999999987</v>
      </c>
      <c r="H1963" s="34"/>
      <c r="I1963" s="33">
        <v>0</v>
      </c>
      <c r="J1963" s="33">
        <v>3.371</v>
      </c>
      <c r="K1963" s="47"/>
      <c r="L1963" s="34"/>
      <c r="M1963" s="47"/>
      <c r="N1963" s="50"/>
      <c r="O1963" s="50"/>
      <c r="P1963" s="50"/>
      <c r="Q1963" s="52"/>
      <c r="R1963" s="21"/>
    </row>
    <row r="1964" spans="2:18" x14ac:dyDescent="0.2">
      <c r="B1964" s="34">
        <v>20</v>
      </c>
      <c r="C1964" s="47">
        <v>-1.1919999999999999</v>
      </c>
      <c r="D1964" s="47"/>
      <c r="E1964" s="47">
        <f t="shared" si="523"/>
        <v>-0.76249999999999996</v>
      </c>
      <c r="F1964" s="34">
        <f t="shared" si="522"/>
        <v>3</v>
      </c>
      <c r="G1964" s="47">
        <f t="shared" si="524"/>
        <v>-2.2874999999999996</v>
      </c>
      <c r="H1964" s="51"/>
      <c r="I1964" s="33">
        <v>5</v>
      </c>
      <c r="J1964" s="33">
        <v>3.3220000000000001</v>
      </c>
      <c r="K1964" s="47">
        <f t="shared" ref="K1964:K1982" si="525">AVERAGE(J1963,J1964)</f>
        <v>3.3464999999999998</v>
      </c>
      <c r="L1964" s="34">
        <f t="shared" ref="L1964:L1982" si="526">I1964-I1963</f>
        <v>5</v>
      </c>
      <c r="M1964" s="47">
        <f t="shared" ref="M1964:M1982" si="527">L1964*K1964</f>
        <v>16.732499999999998</v>
      </c>
      <c r="N1964" s="50"/>
      <c r="O1964" s="50"/>
      <c r="P1964" s="50"/>
      <c r="Q1964" s="52"/>
      <c r="R1964" s="21"/>
    </row>
    <row r="1965" spans="2:18" x14ac:dyDescent="0.2">
      <c r="B1965" s="34">
        <v>23</v>
      </c>
      <c r="C1965" s="47">
        <v>-1.61</v>
      </c>
      <c r="D1965" s="47"/>
      <c r="E1965" s="47">
        <f t="shared" si="523"/>
        <v>-1.401</v>
      </c>
      <c r="F1965" s="34">
        <f t="shared" si="522"/>
        <v>3</v>
      </c>
      <c r="G1965" s="47">
        <f t="shared" si="524"/>
        <v>-4.2030000000000003</v>
      </c>
      <c r="H1965" s="51"/>
      <c r="I1965" s="33">
        <v>10</v>
      </c>
      <c r="J1965" s="33">
        <v>3.2709999999999999</v>
      </c>
      <c r="K1965" s="47">
        <f t="shared" si="525"/>
        <v>3.2965</v>
      </c>
      <c r="L1965" s="34">
        <f t="shared" si="526"/>
        <v>5</v>
      </c>
      <c r="M1965" s="47">
        <f t="shared" si="527"/>
        <v>16.482500000000002</v>
      </c>
      <c r="N1965" s="50"/>
      <c r="O1965" s="50"/>
      <c r="P1965" s="50"/>
      <c r="Q1965" s="52"/>
      <c r="R1965" s="21"/>
    </row>
    <row r="1966" spans="2:18" x14ac:dyDescent="0.2">
      <c r="B1966" s="34">
        <v>26</v>
      </c>
      <c r="C1966" s="47">
        <v>-1.585</v>
      </c>
      <c r="D1966" s="47"/>
      <c r="E1966" s="47">
        <f t="shared" si="523"/>
        <v>-1.5975000000000001</v>
      </c>
      <c r="F1966" s="34">
        <f t="shared" si="522"/>
        <v>3</v>
      </c>
      <c r="G1966" s="47">
        <f t="shared" si="524"/>
        <v>-4.7925000000000004</v>
      </c>
      <c r="H1966" s="51"/>
      <c r="I1966" s="33">
        <v>12</v>
      </c>
      <c r="J1966" s="33">
        <v>2.0699999999999998</v>
      </c>
      <c r="K1966" s="47">
        <f t="shared" si="525"/>
        <v>2.6704999999999997</v>
      </c>
      <c r="L1966" s="34">
        <f t="shared" si="526"/>
        <v>2</v>
      </c>
      <c r="M1966" s="47">
        <f t="shared" si="527"/>
        <v>5.3409999999999993</v>
      </c>
      <c r="N1966" s="53"/>
      <c r="O1966" s="53"/>
      <c r="P1966" s="53"/>
      <c r="Q1966" s="52"/>
      <c r="R1966" s="21"/>
    </row>
    <row r="1967" spans="2:18" x14ac:dyDescent="0.2">
      <c r="B1967" s="34">
        <v>31</v>
      </c>
      <c r="C1967" s="47">
        <v>-1.631</v>
      </c>
      <c r="D1967" s="47"/>
      <c r="E1967" s="47">
        <f t="shared" si="523"/>
        <v>-1.6080000000000001</v>
      </c>
      <c r="F1967" s="34">
        <f t="shared" si="522"/>
        <v>5</v>
      </c>
      <c r="G1967" s="47">
        <f t="shared" si="524"/>
        <v>-8.0400000000000009</v>
      </c>
      <c r="H1967" s="34"/>
      <c r="I1967" s="33">
        <v>14</v>
      </c>
      <c r="J1967" s="33">
        <v>0.56699999999999995</v>
      </c>
      <c r="K1967" s="47">
        <f t="shared" si="525"/>
        <v>1.3184999999999998</v>
      </c>
      <c r="L1967" s="34">
        <f t="shared" si="526"/>
        <v>2</v>
      </c>
      <c r="M1967" s="47">
        <f t="shared" si="527"/>
        <v>2.6369999999999996</v>
      </c>
      <c r="N1967" s="50"/>
      <c r="O1967" s="50"/>
      <c r="P1967" s="50"/>
      <c r="Q1967" s="52"/>
      <c r="R1967" s="21"/>
    </row>
    <row r="1968" spans="2:18" x14ac:dyDescent="0.2">
      <c r="B1968" s="34">
        <v>35</v>
      </c>
      <c r="C1968" s="47">
        <v>-1.43</v>
      </c>
      <c r="D1968" s="47"/>
      <c r="E1968" s="47">
        <f t="shared" si="523"/>
        <v>-1.5305</v>
      </c>
      <c r="F1968" s="34">
        <f t="shared" si="522"/>
        <v>4</v>
      </c>
      <c r="G1968" s="47">
        <f t="shared" si="524"/>
        <v>-6.1219999999999999</v>
      </c>
      <c r="H1968" s="34"/>
      <c r="I1968" s="33">
        <v>17</v>
      </c>
      <c r="J1968" s="33">
        <v>-0.33300000000000002</v>
      </c>
      <c r="K1968" s="47">
        <f t="shared" si="525"/>
        <v>0.11699999999999997</v>
      </c>
      <c r="L1968" s="34">
        <f t="shared" si="526"/>
        <v>3</v>
      </c>
      <c r="M1968" s="47">
        <f t="shared" si="527"/>
        <v>0.35099999999999987</v>
      </c>
      <c r="N1968" s="53"/>
      <c r="O1968" s="53"/>
      <c r="P1968" s="53"/>
      <c r="Q1968" s="52"/>
      <c r="R1968" s="21"/>
    </row>
    <row r="1969" spans="2:18" x14ac:dyDescent="0.2">
      <c r="B1969" s="34">
        <v>38</v>
      </c>
      <c r="C1969" s="47">
        <v>-1.329</v>
      </c>
      <c r="D1969" s="47"/>
      <c r="E1969" s="47">
        <f t="shared" si="523"/>
        <v>-1.3794999999999999</v>
      </c>
      <c r="F1969" s="34">
        <f t="shared" si="522"/>
        <v>3</v>
      </c>
      <c r="G1969" s="47">
        <f t="shared" si="524"/>
        <v>-4.1384999999999996</v>
      </c>
      <c r="H1969" s="34"/>
      <c r="I1969" s="34">
        <f>I1970-(J1969-J1970)*2</f>
        <v>18.96</v>
      </c>
      <c r="J1969" s="34">
        <v>-0.9</v>
      </c>
      <c r="K1969" s="47">
        <f t="shared" si="525"/>
        <v>-0.61650000000000005</v>
      </c>
      <c r="L1969" s="34">
        <f t="shared" si="526"/>
        <v>1.9600000000000009</v>
      </c>
      <c r="M1969" s="47">
        <f t="shared" si="527"/>
        <v>-1.2083400000000006</v>
      </c>
      <c r="N1969" s="53"/>
      <c r="O1969" s="53"/>
      <c r="P1969" s="53"/>
      <c r="Q1969" s="52"/>
      <c r="R1969" s="21"/>
    </row>
    <row r="1970" spans="2:18" x14ac:dyDescent="0.2">
      <c r="B1970" s="34">
        <v>41</v>
      </c>
      <c r="C1970" s="47">
        <v>-1.1299999999999999</v>
      </c>
      <c r="D1970" s="47"/>
      <c r="E1970" s="47">
        <f t="shared" si="523"/>
        <v>-1.2294999999999998</v>
      </c>
      <c r="F1970" s="34">
        <f t="shared" si="522"/>
        <v>3</v>
      </c>
      <c r="G1970" s="47">
        <f t="shared" si="524"/>
        <v>-3.6884999999999994</v>
      </c>
      <c r="H1970" s="34"/>
      <c r="I1970" s="33">
        <f>I1971-9</f>
        <v>21</v>
      </c>
      <c r="J1970" s="33">
        <f>J1971</f>
        <v>-1.92</v>
      </c>
      <c r="K1970" s="47">
        <f t="shared" si="525"/>
        <v>-1.41</v>
      </c>
      <c r="L1970" s="34">
        <f t="shared" si="526"/>
        <v>2.0399999999999991</v>
      </c>
      <c r="M1970" s="47">
        <f t="shared" si="527"/>
        <v>-2.8763999999999985</v>
      </c>
      <c r="N1970" s="50"/>
      <c r="O1970" s="50"/>
      <c r="P1970" s="50"/>
      <c r="Q1970" s="51"/>
      <c r="R1970" s="21"/>
    </row>
    <row r="1971" spans="2:18" x14ac:dyDescent="0.2">
      <c r="B1971" s="34">
        <v>44</v>
      </c>
      <c r="C1971" s="47">
        <v>-0.53300000000000003</v>
      </c>
      <c r="D1971" s="47"/>
      <c r="E1971" s="47">
        <f t="shared" si="523"/>
        <v>-0.83149999999999991</v>
      </c>
      <c r="F1971" s="34">
        <f t="shared" si="522"/>
        <v>3</v>
      </c>
      <c r="G1971" s="47">
        <f t="shared" si="524"/>
        <v>-2.4944999999999995</v>
      </c>
      <c r="H1971" s="54"/>
      <c r="I1971" s="33">
        <v>30</v>
      </c>
      <c r="J1971" s="33">
        <v>-1.92</v>
      </c>
      <c r="K1971" s="47">
        <f t="shared" si="525"/>
        <v>-1.92</v>
      </c>
      <c r="L1971" s="34">
        <f t="shared" si="526"/>
        <v>9</v>
      </c>
      <c r="M1971" s="47">
        <f t="shared" si="527"/>
        <v>-17.28</v>
      </c>
      <c r="N1971" s="50"/>
      <c r="O1971" s="50"/>
      <c r="P1971" s="50"/>
      <c r="Q1971" s="51"/>
      <c r="R1971" s="21"/>
    </row>
    <row r="1972" spans="2:18" x14ac:dyDescent="0.2">
      <c r="B1972" s="34">
        <v>47</v>
      </c>
      <c r="C1972" s="47">
        <v>0.52100000000000002</v>
      </c>
      <c r="D1972" s="47"/>
      <c r="E1972" s="47">
        <f t="shared" si="523"/>
        <v>-6.0000000000000053E-3</v>
      </c>
      <c r="F1972" s="34">
        <f t="shared" si="522"/>
        <v>3</v>
      </c>
      <c r="G1972" s="47">
        <f t="shared" si="524"/>
        <v>-1.8000000000000016E-2</v>
      </c>
      <c r="H1972" s="54"/>
      <c r="I1972" s="34">
        <f>I1971+9</f>
        <v>39</v>
      </c>
      <c r="J1972" s="34">
        <f>J1971</f>
        <v>-1.92</v>
      </c>
      <c r="K1972" s="47">
        <f t="shared" si="525"/>
        <v>-1.92</v>
      </c>
      <c r="L1972" s="34">
        <f t="shared" si="526"/>
        <v>9</v>
      </c>
      <c r="M1972" s="47">
        <f t="shared" si="527"/>
        <v>-17.28</v>
      </c>
      <c r="N1972" s="50"/>
      <c r="O1972" s="50"/>
      <c r="P1972" s="50"/>
      <c r="Q1972" s="51"/>
      <c r="R1972" s="21"/>
    </row>
    <row r="1973" spans="2:18" x14ac:dyDescent="0.2">
      <c r="B1973" s="48">
        <v>50</v>
      </c>
      <c r="C1973" s="55">
        <v>1.7709999999999999</v>
      </c>
      <c r="D1973" s="55"/>
      <c r="E1973" s="47">
        <f t="shared" si="523"/>
        <v>1.1459999999999999</v>
      </c>
      <c r="F1973" s="34">
        <f t="shared" si="522"/>
        <v>3</v>
      </c>
      <c r="G1973" s="47">
        <f t="shared" si="524"/>
        <v>3.4379999999999997</v>
      </c>
      <c r="H1973" s="54"/>
      <c r="I1973" s="34">
        <f>I1972+(J1973-J1972)*2</f>
        <v>40.44</v>
      </c>
      <c r="J1973" s="34">
        <v>-1.2</v>
      </c>
      <c r="K1973" s="47">
        <f t="shared" si="525"/>
        <v>-1.56</v>
      </c>
      <c r="L1973" s="34">
        <f t="shared" si="526"/>
        <v>1.4399999999999977</v>
      </c>
      <c r="M1973" s="47">
        <f t="shared" si="527"/>
        <v>-2.2463999999999964</v>
      </c>
      <c r="N1973" s="50"/>
      <c r="O1973" s="50"/>
      <c r="P1973" s="50"/>
      <c r="Q1973" s="51"/>
      <c r="R1973" s="21"/>
    </row>
    <row r="1974" spans="2:18" x14ac:dyDescent="0.2">
      <c r="B1974" s="48">
        <v>52</v>
      </c>
      <c r="C1974" s="55">
        <v>3.17</v>
      </c>
      <c r="D1974" s="55"/>
      <c r="E1974" s="47">
        <f t="shared" si="523"/>
        <v>2.4704999999999999</v>
      </c>
      <c r="F1974" s="34">
        <f t="shared" si="522"/>
        <v>2</v>
      </c>
      <c r="G1974" s="47">
        <f t="shared" si="524"/>
        <v>4.9409999999999998</v>
      </c>
      <c r="H1974" s="54"/>
      <c r="I1974" s="34">
        <v>41</v>
      </c>
      <c r="J1974" s="56">
        <v>-1.1299999999999999</v>
      </c>
      <c r="K1974" s="47">
        <f t="shared" si="525"/>
        <v>-1.165</v>
      </c>
      <c r="L1974" s="34">
        <f t="shared" si="526"/>
        <v>0.56000000000000227</v>
      </c>
      <c r="M1974" s="47">
        <f t="shared" si="527"/>
        <v>-0.65240000000000264</v>
      </c>
      <c r="N1974" s="51"/>
      <c r="O1974" s="53"/>
      <c r="P1974" s="53"/>
      <c r="Q1974" s="51"/>
    </row>
    <row r="1975" spans="2:18" x14ac:dyDescent="0.2">
      <c r="B1975" s="48">
        <v>56</v>
      </c>
      <c r="C1975" s="55">
        <v>3.177</v>
      </c>
      <c r="D1975" s="55"/>
      <c r="E1975" s="47">
        <f t="shared" si="523"/>
        <v>3.1734999999999998</v>
      </c>
      <c r="F1975" s="34">
        <f t="shared" si="522"/>
        <v>4</v>
      </c>
      <c r="G1975" s="47">
        <f t="shared" si="524"/>
        <v>12.693999999999999</v>
      </c>
      <c r="H1975" s="54"/>
      <c r="I1975" s="48">
        <v>44</v>
      </c>
      <c r="J1975" s="48">
        <v>-0.53300000000000003</v>
      </c>
      <c r="K1975" s="47">
        <f t="shared" si="525"/>
        <v>-0.83149999999999991</v>
      </c>
      <c r="L1975" s="34">
        <f t="shared" si="526"/>
        <v>3</v>
      </c>
      <c r="M1975" s="47">
        <f t="shared" si="527"/>
        <v>-2.4944999999999995</v>
      </c>
      <c r="N1975" s="51"/>
      <c r="O1975" s="57"/>
      <c r="P1975" s="57"/>
      <c r="Q1975" s="51"/>
    </row>
    <row r="1976" spans="2:18" x14ac:dyDescent="0.2">
      <c r="B1976" s="48">
        <v>58</v>
      </c>
      <c r="C1976" s="55">
        <v>4.32</v>
      </c>
      <c r="D1976" s="55"/>
      <c r="E1976" s="47">
        <f t="shared" si="523"/>
        <v>3.7484999999999999</v>
      </c>
      <c r="F1976" s="34">
        <f t="shared" si="522"/>
        <v>2</v>
      </c>
      <c r="G1976" s="47">
        <f t="shared" si="524"/>
        <v>7.4969999999999999</v>
      </c>
      <c r="H1976" s="51"/>
      <c r="I1976" s="48">
        <v>47</v>
      </c>
      <c r="J1976" s="48">
        <v>0.52100000000000002</v>
      </c>
      <c r="K1976" s="47">
        <f t="shared" si="525"/>
        <v>-6.0000000000000053E-3</v>
      </c>
      <c r="L1976" s="34">
        <f t="shared" si="526"/>
        <v>3</v>
      </c>
      <c r="M1976" s="47">
        <f t="shared" si="527"/>
        <v>-1.8000000000000016E-2</v>
      </c>
      <c r="N1976" s="51"/>
      <c r="O1976" s="57"/>
      <c r="P1976" s="57"/>
      <c r="Q1976" s="51"/>
    </row>
    <row r="1977" spans="2:18" x14ac:dyDescent="0.2">
      <c r="B1977" s="48">
        <v>62</v>
      </c>
      <c r="C1977" s="55">
        <v>4.3620000000000001</v>
      </c>
      <c r="D1977" s="55"/>
      <c r="E1977" s="47">
        <f t="shared" si="523"/>
        <v>4.3410000000000002</v>
      </c>
      <c r="F1977" s="34">
        <f t="shared" si="522"/>
        <v>4</v>
      </c>
      <c r="G1977" s="47">
        <f t="shared" si="524"/>
        <v>17.364000000000001</v>
      </c>
      <c r="H1977" s="51"/>
      <c r="I1977" s="48">
        <v>50</v>
      </c>
      <c r="J1977" s="48">
        <v>1.7709999999999999</v>
      </c>
      <c r="K1977" s="47">
        <f t="shared" si="525"/>
        <v>1.1459999999999999</v>
      </c>
      <c r="L1977" s="34">
        <f t="shared" si="526"/>
        <v>3</v>
      </c>
      <c r="M1977" s="47">
        <f t="shared" si="527"/>
        <v>3.4379999999999997</v>
      </c>
      <c r="N1977" s="57"/>
      <c r="O1977" s="57"/>
      <c r="P1977" s="57"/>
      <c r="Q1977" s="51"/>
    </row>
    <row r="1978" spans="2:18" x14ac:dyDescent="0.2">
      <c r="B1978" s="48">
        <v>67</v>
      </c>
      <c r="C1978" s="55">
        <v>4.3109999999999999</v>
      </c>
      <c r="D1978" s="55"/>
      <c r="E1978" s="47">
        <f t="shared" si="523"/>
        <v>4.3365</v>
      </c>
      <c r="F1978" s="34">
        <f t="shared" si="522"/>
        <v>5</v>
      </c>
      <c r="G1978" s="47">
        <f t="shared" si="524"/>
        <v>21.682500000000001</v>
      </c>
      <c r="H1978" s="51"/>
      <c r="I1978" s="48">
        <v>52</v>
      </c>
      <c r="J1978" s="48">
        <v>3.17</v>
      </c>
      <c r="K1978" s="47">
        <f t="shared" si="525"/>
        <v>2.4704999999999999</v>
      </c>
      <c r="L1978" s="34">
        <f t="shared" si="526"/>
        <v>2</v>
      </c>
      <c r="M1978" s="47">
        <f t="shared" si="527"/>
        <v>4.9409999999999998</v>
      </c>
      <c r="N1978" s="57"/>
      <c r="O1978" s="57"/>
      <c r="P1978" s="57"/>
      <c r="Q1978" s="51"/>
    </row>
    <row r="1979" spans="2:18" x14ac:dyDescent="0.2">
      <c r="B1979" s="48"/>
      <c r="C1979" s="55"/>
      <c r="D1979" s="55"/>
      <c r="E1979" s="47"/>
      <c r="F1979" s="34"/>
      <c r="G1979" s="47"/>
      <c r="H1979" s="51"/>
      <c r="I1979" s="48">
        <v>56</v>
      </c>
      <c r="J1979" s="48">
        <v>3.177</v>
      </c>
      <c r="K1979" s="47">
        <f t="shared" si="525"/>
        <v>3.1734999999999998</v>
      </c>
      <c r="L1979" s="34">
        <f t="shared" si="526"/>
        <v>4</v>
      </c>
      <c r="M1979" s="47">
        <f t="shared" si="527"/>
        <v>12.693999999999999</v>
      </c>
      <c r="N1979" s="57"/>
      <c r="O1979" s="57"/>
      <c r="P1979" s="57"/>
      <c r="Q1979" s="51"/>
    </row>
    <row r="1980" spans="2:18" x14ac:dyDescent="0.2">
      <c r="B1980" s="48"/>
      <c r="C1980" s="55"/>
      <c r="D1980" s="55"/>
      <c r="E1980" s="47"/>
      <c r="F1980" s="34"/>
      <c r="G1980" s="47"/>
      <c r="H1980" s="47"/>
      <c r="I1980" s="48">
        <v>58</v>
      </c>
      <c r="J1980" s="48">
        <v>4.32</v>
      </c>
      <c r="K1980" s="47">
        <f t="shared" si="525"/>
        <v>3.7484999999999999</v>
      </c>
      <c r="L1980" s="34">
        <f t="shared" si="526"/>
        <v>2</v>
      </c>
      <c r="M1980" s="47">
        <f t="shared" si="527"/>
        <v>7.4969999999999999</v>
      </c>
      <c r="N1980" s="57"/>
      <c r="O1980" s="57"/>
      <c r="P1980" s="57"/>
      <c r="Q1980" s="51"/>
    </row>
    <row r="1981" spans="2:18" x14ac:dyDescent="0.2">
      <c r="B1981" s="48"/>
      <c r="C1981" s="55"/>
      <c r="D1981" s="55"/>
      <c r="E1981" s="47"/>
      <c r="F1981" s="34"/>
      <c r="G1981" s="47"/>
      <c r="H1981" s="47"/>
      <c r="I1981" s="48">
        <v>62</v>
      </c>
      <c r="J1981" s="48">
        <v>4.3620000000000001</v>
      </c>
      <c r="K1981" s="47">
        <f t="shared" si="525"/>
        <v>4.3410000000000002</v>
      </c>
      <c r="L1981" s="34">
        <f t="shared" si="526"/>
        <v>4</v>
      </c>
      <c r="M1981" s="47">
        <f t="shared" si="527"/>
        <v>17.364000000000001</v>
      </c>
      <c r="N1981" s="53"/>
      <c r="O1981" s="57"/>
      <c r="P1981" s="57"/>
      <c r="Q1981" s="51"/>
    </row>
    <row r="1982" spans="2:18" x14ac:dyDescent="0.2">
      <c r="B1982" s="48"/>
      <c r="C1982" s="55"/>
      <c r="D1982" s="55"/>
      <c r="E1982" s="47"/>
      <c r="F1982" s="34"/>
      <c r="G1982" s="47"/>
      <c r="H1982" s="47"/>
      <c r="I1982" s="48">
        <v>67</v>
      </c>
      <c r="J1982" s="48">
        <v>4.3109999999999999</v>
      </c>
      <c r="K1982" s="47">
        <f t="shared" si="525"/>
        <v>4.3365</v>
      </c>
      <c r="L1982" s="34">
        <f t="shared" si="526"/>
        <v>5</v>
      </c>
      <c r="M1982" s="47">
        <f t="shared" si="527"/>
        <v>21.682500000000001</v>
      </c>
      <c r="N1982" s="50"/>
      <c r="O1982" s="50"/>
      <c r="P1982" s="50"/>
      <c r="Q1982" s="51"/>
      <c r="R1982" s="21"/>
    </row>
    <row r="1983" spans="2:18" x14ac:dyDescent="0.2">
      <c r="B1983" s="48"/>
      <c r="C1983" s="55"/>
      <c r="D1983" s="55"/>
      <c r="E1983" s="47"/>
      <c r="F1983" s="34"/>
      <c r="G1983" s="47"/>
      <c r="H1983" s="47"/>
      <c r="I1983" s="47"/>
      <c r="J1983" s="48"/>
      <c r="K1983" s="47"/>
      <c r="L1983" s="34"/>
      <c r="M1983" s="47"/>
      <c r="N1983" s="50"/>
      <c r="O1983" s="50"/>
      <c r="P1983" s="50"/>
      <c r="Q1983" s="51"/>
      <c r="R1983" s="21"/>
    </row>
    <row r="1984" spans="2:18" ht="15" x14ac:dyDescent="0.2">
      <c r="B1984" s="48"/>
      <c r="C1984" s="55"/>
      <c r="D1984" s="55"/>
      <c r="E1984" s="47"/>
      <c r="F1984" s="34">
        <f>SUM(F1959:F1983)</f>
        <v>67</v>
      </c>
      <c r="G1984" s="47">
        <f>SUM(G1959:G1983)</f>
        <v>73.376000000000005</v>
      </c>
      <c r="H1984" s="47"/>
      <c r="I1984" s="47"/>
      <c r="J1984" s="58"/>
      <c r="K1984" s="47"/>
      <c r="L1984" s="34">
        <f>SUM(L1962:L1983)</f>
        <v>67</v>
      </c>
      <c r="M1984" s="47">
        <f>SUM(M1962:M1983)</f>
        <v>65.104460000000003</v>
      </c>
      <c r="N1984" s="50"/>
      <c r="O1984" s="50"/>
      <c r="P1984" s="50"/>
      <c r="Q1984" s="51"/>
      <c r="R1984" s="21"/>
    </row>
    <row r="1985" spans="2:18" x14ac:dyDescent="0.2">
      <c r="B1985" s="48"/>
      <c r="C1985" s="55"/>
      <c r="D1985" s="55"/>
      <c r="E1985" s="47"/>
      <c r="F1985" s="34"/>
      <c r="G1985" s="47"/>
      <c r="H1985" s="34" t="s">
        <v>10</v>
      </c>
      <c r="I1985" s="34"/>
      <c r="J1985" s="34">
        <f>G1984</f>
        <v>73.376000000000005</v>
      </c>
      <c r="K1985" s="47" t="s">
        <v>11</v>
      </c>
      <c r="L1985" s="34">
        <f>M1984</f>
        <v>65.104460000000003</v>
      </c>
      <c r="M1985" s="47">
        <f>J1985-L1985</f>
        <v>8.2715400000000017</v>
      </c>
      <c r="N1985" s="50"/>
      <c r="O1985" s="50"/>
      <c r="P1985" s="50"/>
      <c r="Q1985" s="51"/>
      <c r="R1985" s="21"/>
    </row>
    <row r="1986" spans="2:18" ht="15" x14ac:dyDescent="0.2">
      <c r="B1986" s="58"/>
      <c r="C1986" s="61"/>
      <c r="D1986" s="61"/>
      <c r="E1986" s="58"/>
      <c r="F1986" s="54" t="s">
        <v>7</v>
      </c>
      <c r="G1986" s="54"/>
      <c r="H1986" s="160">
        <v>11</v>
      </c>
      <c r="I1986" s="160"/>
      <c r="J1986" s="58"/>
      <c r="K1986" s="58"/>
      <c r="L1986" s="58"/>
      <c r="M1986" s="58"/>
      <c r="N1986" s="57"/>
      <c r="O1986" s="57"/>
      <c r="P1986" s="57"/>
      <c r="Q1986" s="51"/>
    </row>
    <row r="1987" spans="2:18" x14ac:dyDescent="0.2">
      <c r="B1987" s="161" t="s">
        <v>8</v>
      </c>
      <c r="C1987" s="161"/>
      <c r="D1987" s="161"/>
      <c r="E1987" s="161"/>
      <c r="F1987" s="161"/>
      <c r="G1987" s="161"/>
      <c r="H1987" s="51"/>
      <c r="I1987" s="161" t="s">
        <v>9</v>
      </c>
      <c r="J1987" s="161"/>
      <c r="K1987" s="161"/>
      <c r="L1987" s="161"/>
      <c r="M1987" s="161"/>
      <c r="N1987" s="62"/>
      <c r="O1987" s="62"/>
      <c r="P1987" s="50">
        <f>I2000-I1998</f>
        <v>18</v>
      </c>
      <c r="Q1987" s="51"/>
    </row>
    <row r="1988" spans="2:18" x14ac:dyDescent="0.2">
      <c r="B1988" s="34">
        <v>0</v>
      </c>
      <c r="C1988" s="47">
        <v>1.0660000000000001</v>
      </c>
      <c r="D1988" s="47"/>
      <c r="E1988" s="34"/>
      <c r="F1988" s="34"/>
      <c r="G1988" s="34"/>
      <c r="H1988" s="34"/>
      <c r="I1988" s="33"/>
      <c r="J1988" s="33"/>
      <c r="K1988" s="47"/>
      <c r="L1988" s="34"/>
      <c r="M1988" s="47"/>
      <c r="N1988" s="50"/>
      <c r="O1988" s="50"/>
      <c r="P1988" s="50"/>
      <c r="Q1988" s="51"/>
      <c r="R1988" s="21"/>
    </row>
    <row r="1989" spans="2:18" x14ac:dyDescent="0.2">
      <c r="B1989" s="34">
        <v>5</v>
      </c>
      <c r="C1989" s="47">
        <v>1.077</v>
      </c>
      <c r="D1989" s="47"/>
      <c r="E1989" s="47">
        <f>(C1988+C1989)/2</f>
        <v>1.0714999999999999</v>
      </c>
      <c r="F1989" s="34">
        <f t="shared" ref="F1989:F2012" si="528">B1989-B1988</f>
        <v>5</v>
      </c>
      <c r="G1989" s="47">
        <f>E1989*F1989</f>
        <v>5.3574999999999999</v>
      </c>
      <c r="H1989" s="34"/>
      <c r="I1989" s="33">
        <v>0</v>
      </c>
      <c r="J1989" s="33">
        <v>1.0660000000000001</v>
      </c>
      <c r="K1989" s="47"/>
      <c r="L1989" s="34"/>
      <c r="M1989" s="47"/>
      <c r="N1989" s="50"/>
      <c r="O1989" s="50"/>
      <c r="P1989" s="50"/>
      <c r="Q1989" s="52"/>
      <c r="R1989" s="21"/>
    </row>
    <row r="1990" spans="2:18" x14ac:dyDescent="0.2">
      <c r="B1990" s="34">
        <v>10</v>
      </c>
      <c r="C1990" s="47">
        <v>1.125</v>
      </c>
      <c r="D1990" s="47"/>
      <c r="E1990" s="47">
        <f t="shared" ref="E1990:E2008" si="529">(C1989+C1990)/2</f>
        <v>1.101</v>
      </c>
      <c r="F1990" s="34">
        <f t="shared" si="528"/>
        <v>5</v>
      </c>
      <c r="G1990" s="47">
        <f t="shared" ref="G1990:G2008" si="530">E1990*F1990</f>
        <v>5.5049999999999999</v>
      </c>
      <c r="H1990" s="34"/>
      <c r="I1990" s="33">
        <v>5</v>
      </c>
      <c r="J1990" s="33">
        <v>1.077</v>
      </c>
      <c r="K1990" s="47">
        <f t="shared" ref="K1990" si="531">AVERAGE(J1989,J1990)</f>
        <v>1.0714999999999999</v>
      </c>
      <c r="L1990" s="34">
        <f t="shared" ref="L1990" si="532">I1990-I1989</f>
        <v>5</v>
      </c>
      <c r="M1990" s="47">
        <f t="shared" ref="M1990" si="533">L1990*K1990</f>
        <v>5.3574999999999999</v>
      </c>
      <c r="N1990" s="50"/>
      <c r="O1990" s="50"/>
      <c r="P1990" s="50"/>
      <c r="Q1990" s="52"/>
      <c r="R1990" s="21"/>
    </row>
    <row r="1991" spans="2:18" x14ac:dyDescent="0.2">
      <c r="B1991" s="34">
        <v>12</v>
      </c>
      <c r="C1991" s="47">
        <v>0.125</v>
      </c>
      <c r="D1991" s="47"/>
      <c r="E1991" s="47">
        <f t="shared" si="529"/>
        <v>0.625</v>
      </c>
      <c r="F1991" s="34">
        <f t="shared" si="528"/>
        <v>2</v>
      </c>
      <c r="G1991" s="47">
        <f t="shared" si="530"/>
        <v>1.25</v>
      </c>
      <c r="H1991" s="34"/>
      <c r="I1991" s="33">
        <v>10</v>
      </c>
      <c r="J1991" s="33">
        <v>1.125</v>
      </c>
      <c r="K1991" s="47">
        <f t="shared" ref="K1991:K2010" si="534">AVERAGE(J1990,J1991)</f>
        <v>1.101</v>
      </c>
      <c r="L1991" s="34">
        <f t="shared" ref="L1991:L2010" si="535">I1991-I1990</f>
        <v>5</v>
      </c>
      <c r="M1991" s="47">
        <f t="shared" ref="M1991:M2010" si="536">L1991*K1991</f>
        <v>5.5049999999999999</v>
      </c>
      <c r="N1991" s="50"/>
      <c r="O1991" s="50"/>
      <c r="P1991" s="50"/>
      <c r="Q1991" s="52"/>
      <c r="R1991" s="21"/>
    </row>
    <row r="1992" spans="2:18" x14ac:dyDescent="0.2">
      <c r="B1992" s="34">
        <v>14</v>
      </c>
      <c r="C1992" s="47">
        <v>-0.47399999999999998</v>
      </c>
      <c r="D1992" s="47"/>
      <c r="E1992" s="47">
        <f t="shared" si="529"/>
        <v>-0.17449999999999999</v>
      </c>
      <c r="F1992" s="34">
        <f t="shared" si="528"/>
        <v>2</v>
      </c>
      <c r="G1992" s="47">
        <f t="shared" si="530"/>
        <v>-0.34899999999999998</v>
      </c>
      <c r="H1992" s="34"/>
      <c r="I1992" s="33">
        <v>12</v>
      </c>
      <c r="J1992" s="33">
        <v>0.125</v>
      </c>
      <c r="K1992" s="47">
        <f t="shared" si="534"/>
        <v>0.625</v>
      </c>
      <c r="L1992" s="34">
        <f t="shared" si="535"/>
        <v>2</v>
      </c>
      <c r="M1992" s="47">
        <f t="shared" si="536"/>
        <v>1.25</v>
      </c>
      <c r="N1992" s="50"/>
      <c r="O1992" s="50"/>
      <c r="P1992" s="50"/>
      <c r="Q1992" s="52"/>
      <c r="R1992" s="21"/>
    </row>
    <row r="1993" spans="2:18" x14ac:dyDescent="0.2">
      <c r="B1993" s="34">
        <v>17</v>
      </c>
      <c r="C1993" s="47">
        <v>-0.77400000000000002</v>
      </c>
      <c r="D1993" s="47"/>
      <c r="E1993" s="47">
        <f t="shared" si="529"/>
        <v>-0.624</v>
      </c>
      <c r="F1993" s="34">
        <f t="shared" si="528"/>
        <v>3</v>
      </c>
      <c r="G1993" s="47">
        <f t="shared" si="530"/>
        <v>-1.8719999999999999</v>
      </c>
      <c r="H1993" s="34"/>
      <c r="I1993" s="33">
        <v>14</v>
      </c>
      <c r="J1993" s="33">
        <v>-0.47399999999999998</v>
      </c>
      <c r="K1993" s="47">
        <f t="shared" si="534"/>
        <v>-0.17449999999999999</v>
      </c>
      <c r="L1993" s="34">
        <f t="shared" si="535"/>
        <v>2</v>
      </c>
      <c r="M1993" s="47">
        <f t="shared" si="536"/>
        <v>-0.34899999999999998</v>
      </c>
      <c r="N1993" s="50"/>
      <c r="O1993" s="50"/>
      <c r="P1993" s="50"/>
      <c r="Q1993" s="52"/>
      <c r="R1993" s="21"/>
    </row>
    <row r="1994" spans="2:18" x14ac:dyDescent="0.2">
      <c r="B1994" s="34">
        <v>20</v>
      </c>
      <c r="C1994" s="47">
        <v>-1.3779999999999999</v>
      </c>
      <c r="D1994" s="47"/>
      <c r="E1994" s="47">
        <f t="shared" si="529"/>
        <v>-1.0760000000000001</v>
      </c>
      <c r="F1994" s="34">
        <f t="shared" si="528"/>
        <v>3</v>
      </c>
      <c r="G1994" s="47">
        <f t="shared" si="530"/>
        <v>-3.2280000000000002</v>
      </c>
      <c r="H1994" s="51"/>
      <c r="I1994" s="33">
        <v>17</v>
      </c>
      <c r="J1994" s="33">
        <v>-0.77400000000000002</v>
      </c>
      <c r="K1994" s="47">
        <f t="shared" si="534"/>
        <v>-0.624</v>
      </c>
      <c r="L1994" s="34">
        <f t="shared" si="535"/>
        <v>3</v>
      </c>
      <c r="M1994" s="47">
        <f t="shared" si="536"/>
        <v>-1.8719999999999999</v>
      </c>
      <c r="N1994" s="50"/>
      <c r="O1994" s="50"/>
      <c r="P1994" s="50"/>
      <c r="Q1994" s="52"/>
      <c r="R1994" s="21"/>
    </row>
    <row r="1995" spans="2:18" x14ac:dyDescent="0.2">
      <c r="B1995" s="34">
        <v>25</v>
      </c>
      <c r="C1995" s="47">
        <v>-1.478</v>
      </c>
      <c r="D1995" s="47"/>
      <c r="E1995" s="47">
        <f t="shared" si="529"/>
        <v>-1.4279999999999999</v>
      </c>
      <c r="F1995" s="34">
        <f t="shared" si="528"/>
        <v>5</v>
      </c>
      <c r="G1995" s="47">
        <f t="shared" si="530"/>
        <v>-7.14</v>
      </c>
      <c r="H1995" s="51"/>
      <c r="I1995" s="33">
        <v>20</v>
      </c>
      <c r="J1995" s="33">
        <v>-1.3779999999999999</v>
      </c>
      <c r="K1995" s="47">
        <f t="shared" si="534"/>
        <v>-1.0760000000000001</v>
      </c>
      <c r="L1995" s="34">
        <f t="shared" si="535"/>
        <v>3</v>
      </c>
      <c r="M1995" s="47">
        <f t="shared" si="536"/>
        <v>-3.2280000000000002</v>
      </c>
      <c r="N1995" s="50"/>
      <c r="O1995" s="50"/>
      <c r="P1995" s="50"/>
      <c r="Q1995" s="52"/>
      <c r="R1995" s="21"/>
    </row>
    <row r="1996" spans="2:18" x14ac:dyDescent="0.2">
      <c r="B1996" s="34">
        <v>30</v>
      </c>
      <c r="C1996" s="47">
        <v>-1.5760000000000001</v>
      </c>
      <c r="D1996" s="47"/>
      <c r="E1996" s="47">
        <f t="shared" si="529"/>
        <v>-1.5270000000000001</v>
      </c>
      <c r="F1996" s="34">
        <f t="shared" si="528"/>
        <v>5</v>
      </c>
      <c r="G1996" s="47">
        <f t="shared" si="530"/>
        <v>-7.6350000000000007</v>
      </c>
      <c r="H1996" s="51"/>
      <c r="I1996" s="33">
        <v>25</v>
      </c>
      <c r="J1996" s="33">
        <v>-1.478</v>
      </c>
      <c r="K1996" s="47">
        <f t="shared" si="534"/>
        <v>-1.4279999999999999</v>
      </c>
      <c r="L1996" s="34">
        <f t="shared" si="535"/>
        <v>5</v>
      </c>
      <c r="M1996" s="47">
        <f t="shared" si="536"/>
        <v>-7.14</v>
      </c>
      <c r="N1996" s="53"/>
      <c r="O1996" s="53"/>
      <c r="P1996" s="53"/>
      <c r="Q1996" s="52"/>
      <c r="R1996" s="21"/>
    </row>
    <row r="1997" spans="2:18" x14ac:dyDescent="0.2">
      <c r="B1997" s="34">
        <v>35</v>
      </c>
      <c r="C1997" s="47">
        <v>-1.6739999999999999</v>
      </c>
      <c r="D1997" s="47"/>
      <c r="E1997" s="47">
        <f t="shared" si="529"/>
        <v>-1.625</v>
      </c>
      <c r="F1997" s="34">
        <f t="shared" si="528"/>
        <v>5</v>
      </c>
      <c r="G1997" s="47">
        <f t="shared" si="530"/>
        <v>-8.125</v>
      </c>
      <c r="H1997" s="34"/>
      <c r="I1997" s="34">
        <f>I1998-(J1997-J1998)*2</f>
        <v>28.4</v>
      </c>
      <c r="J1997" s="34">
        <v>-1.6</v>
      </c>
      <c r="K1997" s="47">
        <f t="shared" si="534"/>
        <v>-1.5390000000000001</v>
      </c>
      <c r="L1997" s="34">
        <f t="shared" si="535"/>
        <v>3.3999999999999986</v>
      </c>
      <c r="M1997" s="47">
        <f t="shared" si="536"/>
        <v>-5.2325999999999979</v>
      </c>
      <c r="N1997" s="50"/>
      <c r="O1997" s="50"/>
      <c r="P1997" s="50"/>
      <c r="Q1997" s="52"/>
      <c r="R1997" s="21"/>
    </row>
    <row r="1998" spans="2:18" x14ac:dyDescent="0.2">
      <c r="B1998" s="34">
        <v>40</v>
      </c>
      <c r="C1998" s="47">
        <v>-1.7849999999999999</v>
      </c>
      <c r="D1998" s="47"/>
      <c r="E1998" s="47">
        <f t="shared" si="529"/>
        <v>-1.7294999999999998</v>
      </c>
      <c r="F1998" s="34">
        <f t="shared" si="528"/>
        <v>5</v>
      </c>
      <c r="G1998" s="47">
        <f t="shared" si="530"/>
        <v>-8.6474999999999991</v>
      </c>
      <c r="H1998" s="34"/>
      <c r="I1998" s="33">
        <f>I1999-9</f>
        <v>29</v>
      </c>
      <c r="J1998" s="33">
        <f>J1999</f>
        <v>-1.9</v>
      </c>
      <c r="K1998" s="47">
        <f t="shared" si="534"/>
        <v>-1.75</v>
      </c>
      <c r="L1998" s="34">
        <f t="shared" si="535"/>
        <v>0.60000000000000142</v>
      </c>
      <c r="M1998" s="47">
        <f t="shared" si="536"/>
        <v>-1.0500000000000025</v>
      </c>
      <c r="N1998" s="53"/>
      <c r="O1998" s="53"/>
      <c r="P1998" s="53"/>
      <c r="Q1998" s="52"/>
      <c r="R1998" s="21"/>
    </row>
    <row r="1999" spans="2:18" x14ac:dyDescent="0.2">
      <c r="B1999" s="34">
        <v>45</v>
      </c>
      <c r="C1999" s="47">
        <v>-1.7370000000000001</v>
      </c>
      <c r="D1999" s="47"/>
      <c r="E1999" s="47">
        <f t="shared" si="529"/>
        <v>-1.7610000000000001</v>
      </c>
      <c r="F1999" s="34">
        <f t="shared" si="528"/>
        <v>5</v>
      </c>
      <c r="G1999" s="47">
        <f t="shared" si="530"/>
        <v>-8.8049999999999997</v>
      </c>
      <c r="H1999" s="34"/>
      <c r="I1999" s="33">
        <v>38</v>
      </c>
      <c r="J1999" s="33">
        <v>-1.9</v>
      </c>
      <c r="K1999" s="47">
        <f t="shared" si="534"/>
        <v>-1.9</v>
      </c>
      <c r="L1999" s="34">
        <f t="shared" si="535"/>
        <v>9</v>
      </c>
      <c r="M1999" s="47">
        <f t="shared" si="536"/>
        <v>-17.099999999999998</v>
      </c>
      <c r="N1999" s="53"/>
      <c r="O1999" s="53"/>
      <c r="P1999" s="53"/>
      <c r="Q1999" s="52"/>
      <c r="R1999" s="21"/>
    </row>
    <row r="2000" spans="2:18" x14ac:dyDescent="0.2">
      <c r="B2000" s="34">
        <v>50</v>
      </c>
      <c r="C2000" s="47">
        <v>-1.5549999999999999</v>
      </c>
      <c r="D2000" s="47"/>
      <c r="E2000" s="47">
        <f t="shared" si="529"/>
        <v>-1.6459999999999999</v>
      </c>
      <c r="F2000" s="34">
        <f t="shared" si="528"/>
        <v>5</v>
      </c>
      <c r="G2000" s="47">
        <f t="shared" si="530"/>
        <v>-8.23</v>
      </c>
      <c r="H2000" s="34"/>
      <c r="I2000" s="34">
        <f>I1999+9</f>
        <v>47</v>
      </c>
      <c r="J2000" s="34">
        <f>J1999</f>
        <v>-1.9</v>
      </c>
      <c r="K2000" s="47">
        <f t="shared" si="534"/>
        <v>-1.9</v>
      </c>
      <c r="L2000" s="34">
        <f t="shared" si="535"/>
        <v>9</v>
      </c>
      <c r="M2000" s="47">
        <f t="shared" si="536"/>
        <v>-17.099999999999998</v>
      </c>
      <c r="N2000" s="50"/>
      <c r="O2000" s="50"/>
      <c r="P2000" s="50"/>
      <c r="Q2000" s="51"/>
      <c r="R2000" s="21"/>
    </row>
    <row r="2001" spans="2:18" x14ac:dyDescent="0.2">
      <c r="B2001" s="34">
        <v>55</v>
      </c>
      <c r="C2001" s="47">
        <v>-0.97699999999999998</v>
      </c>
      <c r="D2001" s="47"/>
      <c r="E2001" s="47">
        <f t="shared" si="529"/>
        <v>-1.266</v>
      </c>
      <c r="F2001" s="34">
        <f t="shared" si="528"/>
        <v>5</v>
      </c>
      <c r="G2001" s="47">
        <f t="shared" si="530"/>
        <v>-6.33</v>
      </c>
      <c r="H2001" s="54"/>
      <c r="I2001" s="34">
        <f>I2000+(J2001-J2000)*2</f>
        <v>47.6</v>
      </c>
      <c r="J2001" s="34">
        <v>-1.6</v>
      </c>
      <c r="K2001" s="47">
        <f t="shared" si="534"/>
        <v>-1.75</v>
      </c>
      <c r="L2001" s="34">
        <f t="shared" si="535"/>
        <v>0.60000000000000142</v>
      </c>
      <c r="M2001" s="47">
        <f t="shared" si="536"/>
        <v>-1.0500000000000025</v>
      </c>
      <c r="N2001" s="50"/>
      <c r="O2001" s="50"/>
      <c r="P2001" s="50"/>
      <c r="Q2001" s="51"/>
      <c r="R2001" s="21"/>
    </row>
    <row r="2002" spans="2:18" x14ac:dyDescent="0.2">
      <c r="B2002" s="34">
        <v>58</v>
      </c>
      <c r="C2002" s="47">
        <v>-0.28499999999999998</v>
      </c>
      <c r="D2002" s="47"/>
      <c r="E2002" s="47">
        <f t="shared" si="529"/>
        <v>-0.63100000000000001</v>
      </c>
      <c r="F2002" s="34">
        <f t="shared" si="528"/>
        <v>3</v>
      </c>
      <c r="G2002" s="47">
        <f t="shared" si="530"/>
        <v>-1.893</v>
      </c>
      <c r="H2002" s="54"/>
      <c r="I2002" s="34">
        <v>50</v>
      </c>
      <c r="J2002" s="56">
        <v>-1.5549999999999999</v>
      </c>
      <c r="K2002" s="47">
        <f t="shared" si="534"/>
        <v>-1.5775000000000001</v>
      </c>
      <c r="L2002" s="34">
        <f t="shared" si="535"/>
        <v>2.3999999999999986</v>
      </c>
      <c r="M2002" s="47">
        <f t="shared" si="536"/>
        <v>-3.7859999999999983</v>
      </c>
      <c r="N2002" s="50"/>
      <c r="O2002" s="50"/>
      <c r="P2002" s="50"/>
      <c r="Q2002" s="51"/>
      <c r="R2002" s="21"/>
    </row>
    <row r="2003" spans="2:18" x14ac:dyDescent="0.2">
      <c r="B2003" s="48">
        <v>61</v>
      </c>
      <c r="C2003" s="55">
        <v>0.22</v>
      </c>
      <c r="D2003" s="55"/>
      <c r="E2003" s="47">
        <f t="shared" si="529"/>
        <v>-3.2499999999999987E-2</v>
      </c>
      <c r="F2003" s="34">
        <f t="shared" si="528"/>
        <v>3</v>
      </c>
      <c r="G2003" s="47">
        <f t="shared" si="530"/>
        <v>-9.7499999999999962E-2</v>
      </c>
      <c r="H2003" s="54"/>
      <c r="I2003" s="48">
        <v>55</v>
      </c>
      <c r="J2003" s="48">
        <v>-0.97699999999999998</v>
      </c>
      <c r="K2003" s="47">
        <f t="shared" si="534"/>
        <v>-1.266</v>
      </c>
      <c r="L2003" s="34">
        <f t="shared" si="535"/>
        <v>5</v>
      </c>
      <c r="M2003" s="47">
        <f t="shared" si="536"/>
        <v>-6.33</v>
      </c>
      <c r="N2003" s="50"/>
      <c r="O2003" s="50"/>
      <c r="P2003" s="50"/>
      <c r="Q2003" s="51"/>
      <c r="R2003" s="21"/>
    </row>
    <row r="2004" spans="2:18" x14ac:dyDescent="0.2">
      <c r="B2004" s="48">
        <v>64</v>
      </c>
      <c r="C2004" s="55">
        <v>1.1240000000000001</v>
      </c>
      <c r="D2004" s="55"/>
      <c r="E2004" s="47">
        <f t="shared" si="529"/>
        <v>0.67200000000000004</v>
      </c>
      <c r="F2004" s="34">
        <f t="shared" si="528"/>
        <v>3</v>
      </c>
      <c r="G2004" s="47">
        <f t="shared" si="530"/>
        <v>2.016</v>
      </c>
      <c r="H2004" s="54"/>
      <c r="I2004" s="48">
        <v>58</v>
      </c>
      <c r="J2004" s="48">
        <v>-0.28499999999999998</v>
      </c>
      <c r="K2004" s="47">
        <f t="shared" si="534"/>
        <v>-0.63100000000000001</v>
      </c>
      <c r="L2004" s="34">
        <f t="shared" si="535"/>
        <v>3</v>
      </c>
      <c r="M2004" s="47">
        <f t="shared" si="536"/>
        <v>-1.893</v>
      </c>
      <c r="N2004" s="51"/>
      <c r="O2004" s="53"/>
      <c r="P2004" s="53"/>
      <c r="Q2004" s="51"/>
    </row>
    <row r="2005" spans="2:18" x14ac:dyDescent="0.2">
      <c r="B2005" s="48">
        <v>66</v>
      </c>
      <c r="C2005" s="55">
        <v>2.1120000000000001</v>
      </c>
      <c r="D2005" s="55"/>
      <c r="E2005" s="47">
        <f t="shared" si="529"/>
        <v>1.6180000000000001</v>
      </c>
      <c r="F2005" s="34">
        <f t="shared" si="528"/>
        <v>2</v>
      </c>
      <c r="G2005" s="47">
        <f t="shared" si="530"/>
        <v>3.2360000000000002</v>
      </c>
      <c r="H2005" s="54"/>
      <c r="I2005" s="48">
        <v>61</v>
      </c>
      <c r="J2005" s="48">
        <v>0.22</v>
      </c>
      <c r="K2005" s="47">
        <f t="shared" si="534"/>
        <v>-3.2499999999999987E-2</v>
      </c>
      <c r="L2005" s="34">
        <f t="shared" si="535"/>
        <v>3</v>
      </c>
      <c r="M2005" s="47">
        <f t="shared" si="536"/>
        <v>-9.7499999999999962E-2</v>
      </c>
      <c r="N2005" s="51"/>
      <c r="O2005" s="57"/>
      <c r="P2005" s="57"/>
      <c r="Q2005" s="51"/>
    </row>
    <row r="2006" spans="2:18" x14ac:dyDescent="0.2">
      <c r="B2006" s="48">
        <v>68</v>
      </c>
      <c r="C2006" s="55">
        <v>3.0219999999999998</v>
      </c>
      <c r="D2006" s="55"/>
      <c r="E2006" s="47">
        <f t="shared" si="529"/>
        <v>2.5670000000000002</v>
      </c>
      <c r="F2006" s="34">
        <f t="shared" si="528"/>
        <v>2</v>
      </c>
      <c r="G2006" s="47">
        <f t="shared" si="530"/>
        <v>5.1340000000000003</v>
      </c>
      <c r="H2006" s="51"/>
      <c r="I2006" s="48">
        <v>64</v>
      </c>
      <c r="J2006" s="48">
        <v>1.1240000000000001</v>
      </c>
      <c r="K2006" s="47">
        <f t="shared" si="534"/>
        <v>0.67200000000000004</v>
      </c>
      <c r="L2006" s="34">
        <f t="shared" si="535"/>
        <v>3</v>
      </c>
      <c r="M2006" s="47">
        <f t="shared" si="536"/>
        <v>2.016</v>
      </c>
      <c r="N2006" s="51"/>
      <c r="O2006" s="57"/>
      <c r="P2006" s="57"/>
      <c r="Q2006" s="51"/>
    </row>
    <row r="2007" spans="2:18" x14ac:dyDescent="0.2">
      <c r="B2007" s="48">
        <v>70</v>
      </c>
      <c r="C2007" s="55">
        <v>4.3259999999999996</v>
      </c>
      <c r="D2007" s="55"/>
      <c r="E2007" s="47">
        <f t="shared" si="529"/>
        <v>3.6739999999999995</v>
      </c>
      <c r="F2007" s="34">
        <f t="shared" si="528"/>
        <v>2</v>
      </c>
      <c r="G2007" s="47">
        <f t="shared" si="530"/>
        <v>7.347999999999999</v>
      </c>
      <c r="H2007" s="51"/>
      <c r="I2007" s="48">
        <v>66</v>
      </c>
      <c r="J2007" s="48">
        <v>2.1120000000000001</v>
      </c>
      <c r="K2007" s="47">
        <f t="shared" si="534"/>
        <v>1.6180000000000001</v>
      </c>
      <c r="L2007" s="34">
        <f t="shared" si="535"/>
        <v>2</v>
      </c>
      <c r="M2007" s="47">
        <f t="shared" si="536"/>
        <v>3.2360000000000002</v>
      </c>
      <c r="N2007" s="57"/>
      <c r="O2007" s="57"/>
      <c r="P2007" s="57"/>
      <c r="Q2007" s="51"/>
    </row>
    <row r="2008" spans="2:18" x14ac:dyDescent="0.2">
      <c r="B2008" s="48">
        <v>74</v>
      </c>
      <c r="C2008" s="55">
        <v>4.335</v>
      </c>
      <c r="D2008" s="55"/>
      <c r="E2008" s="47">
        <f t="shared" si="529"/>
        <v>4.3304999999999998</v>
      </c>
      <c r="F2008" s="34">
        <f t="shared" si="528"/>
        <v>4</v>
      </c>
      <c r="G2008" s="47">
        <f t="shared" si="530"/>
        <v>17.321999999999999</v>
      </c>
      <c r="H2008" s="51"/>
      <c r="I2008" s="48">
        <v>68</v>
      </c>
      <c r="J2008" s="48">
        <v>3.0219999999999998</v>
      </c>
      <c r="K2008" s="47">
        <f t="shared" si="534"/>
        <v>2.5670000000000002</v>
      </c>
      <c r="L2008" s="34">
        <f t="shared" si="535"/>
        <v>2</v>
      </c>
      <c r="M2008" s="47">
        <f t="shared" si="536"/>
        <v>5.1340000000000003</v>
      </c>
      <c r="N2008" s="57"/>
      <c r="O2008" s="57"/>
      <c r="P2008" s="57"/>
      <c r="Q2008" s="51"/>
    </row>
    <row r="2009" spans="2:18" x14ac:dyDescent="0.2">
      <c r="B2009" s="48">
        <v>75</v>
      </c>
      <c r="C2009" s="55">
        <v>4.7249999999999996</v>
      </c>
      <c r="D2009" s="55"/>
      <c r="E2009" s="47">
        <f t="shared" ref="E2009:E2012" si="537">(C2008+C2009)/2</f>
        <v>4.5299999999999994</v>
      </c>
      <c r="F2009" s="34">
        <f t="shared" si="528"/>
        <v>1</v>
      </c>
      <c r="G2009" s="47">
        <f t="shared" ref="G2009:G2012" si="538">E2009*F2009</f>
        <v>4.5299999999999994</v>
      </c>
      <c r="H2009" s="51"/>
      <c r="I2009" s="48">
        <v>70</v>
      </c>
      <c r="J2009" s="48">
        <v>4.3259999999999996</v>
      </c>
      <c r="K2009" s="47">
        <f t="shared" si="534"/>
        <v>3.6739999999999995</v>
      </c>
      <c r="L2009" s="34">
        <f t="shared" si="535"/>
        <v>2</v>
      </c>
      <c r="M2009" s="47">
        <f t="shared" si="536"/>
        <v>7.347999999999999</v>
      </c>
      <c r="N2009" s="57"/>
      <c r="O2009" s="57"/>
      <c r="P2009" s="57"/>
      <c r="Q2009" s="51"/>
    </row>
    <row r="2010" spans="2:18" x14ac:dyDescent="0.2">
      <c r="B2010" s="48">
        <v>79</v>
      </c>
      <c r="C2010" s="55">
        <v>4.7359999999999998</v>
      </c>
      <c r="D2010" s="55"/>
      <c r="E2010" s="47">
        <f t="shared" si="537"/>
        <v>4.7304999999999993</v>
      </c>
      <c r="F2010" s="34">
        <f t="shared" si="528"/>
        <v>4</v>
      </c>
      <c r="G2010" s="47">
        <f t="shared" si="538"/>
        <v>18.921999999999997</v>
      </c>
      <c r="H2010" s="47"/>
      <c r="I2010" s="48">
        <v>74</v>
      </c>
      <c r="J2010" s="48">
        <v>4.335</v>
      </c>
      <c r="K2010" s="47">
        <f t="shared" si="534"/>
        <v>4.3304999999999998</v>
      </c>
      <c r="L2010" s="34">
        <f t="shared" si="535"/>
        <v>4</v>
      </c>
      <c r="M2010" s="47">
        <f t="shared" si="536"/>
        <v>17.321999999999999</v>
      </c>
      <c r="N2010" s="57"/>
      <c r="O2010" s="57"/>
      <c r="P2010" s="57"/>
      <c r="Q2010" s="51"/>
    </row>
    <row r="2011" spans="2:18" x14ac:dyDescent="0.2">
      <c r="B2011" s="48">
        <v>84</v>
      </c>
      <c r="C2011" s="55">
        <v>4.7130000000000001</v>
      </c>
      <c r="D2011" s="55"/>
      <c r="E2011" s="47">
        <f t="shared" si="537"/>
        <v>4.7244999999999999</v>
      </c>
      <c r="F2011" s="34">
        <f t="shared" si="528"/>
        <v>5</v>
      </c>
      <c r="G2011" s="47">
        <f t="shared" si="538"/>
        <v>23.622499999999999</v>
      </c>
      <c r="H2011" s="47"/>
      <c r="I2011" s="47">
        <v>75</v>
      </c>
      <c r="J2011" s="48">
        <v>4.7249999999999996</v>
      </c>
      <c r="K2011" s="47">
        <f t="shared" ref="K2011:K2012" si="539">AVERAGE(J2010,J2011)</f>
        <v>4.5299999999999994</v>
      </c>
      <c r="L2011" s="34">
        <f t="shared" ref="L2011:L2012" si="540">I2011-I2010</f>
        <v>1</v>
      </c>
      <c r="M2011" s="47">
        <f t="shared" ref="M2011:M2012" si="541">L2011*K2011</f>
        <v>4.5299999999999994</v>
      </c>
      <c r="N2011" s="53"/>
      <c r="O2011" s="57"/>
      <c r="P2011" s="57"/>
      <c r="Q2011" s="51"/>
    </row>
    <row r="2012" spans="2:18" x14ac:dyDescent="0.2">
      <c r="B2012" s="48">
        <v>86</v>
      </c>
      <c r="C2012" s="55">
        <v>4.7119999999999997</v>
      </c>
      <c r="D2012" s="55"/>
      <c r="E2012" s="47">
        <f t="shared" si="537"/>
        <v>4.7125000000000004</v>
      </c>
      <c r="F2012" s="34">
        <f t="shared" si="528"/>
        <v>2</v>
      </c>
      <c r="G2012" s="47">
        <f t="shared" si="538"/>
        <v>9.4250000000000007</v>
      </c>
      <c r="H2012" s="47"/>
      <c r="I2012" s="47">
        <v>79</v>
      </c>
      <c r="J2012" s="48">
        <v>4.7359999999999998</v>
      </c>
      <c r="K2012" s="47">
        <f t="shared" si="539"/>
        <v>4.7304999999999993</v>
      </c>
      <c r="L2012" s="34">
        <f t="shared" si="540"/>
        <v>4</v>
      </c>
      <c r="M2012" s="47">
        <f t="shared" si="541"/>
        <v>18.921999999999997</v>
      </c>
      <c r="N2012" s="50"/>
      <c r="O2012" s="50"/>
      <c r="P2012" s="50"/>
      <c r="Q2012" s="51"/>
      <c r="R2012" s="21"/>
    </row>
    <row r="2013" spans="2:18" x14ac:dyDescent="0.2">
      <c r="B2013" s="48"/>
      <c r="C2013" s="55"/>
      <c r="D2013" s="55"/>
      <c r="E2013" s="47"/>
      <c r="F2013" s="34"/>
      <c r="G2013" s="47"/>
      <c r="H2013" s="47"/>
      <c r="I2013" s="47">
        <v>84</v>
      </c>
      <c r="J2013" s="48">
        <v>4.7130000000000001</v>
      </c>
      <c r="K2013" s="47">
        <f t="shared" ref="K2013:K2014" si="542">AVERAGE(J2012,J2013)</f>
        <v>4.7244999999999999</v>
      </c>
      <c r="L2013" s="34">
        <f t="shared" ref="L2013:L2014" si="543">I2013-I2012</f>
        <v>5</v>
      </c>
      <c r="M2013" s="47">
        <f t="shared" ref="M2013:M2014" si="544">L2013*K2013</f>
        <v>23.622499999999999</v>
      </c>
      <c r="N2013" s="50"/>
      <c r="O2013" s="50"/>
      <c r="P2013" s="50"/>
      <c r="Q2013" s="51"/>
      <c r="R2013" s="21"/>
    </row>
    <row r="2014" spans="2:18" x14ac:dyDescent="0.2">
      <c r="B2014" s="48"/>
      <c r="C2014" s="55"/>
      <c r="D2014" s="55"/>
      <c r="E2014" s="47"/>
      <c r="F2014" s="34">
        <f>SUM(F1989:F2013)</f>
        <v>86</v>
      </c>
      <c r="G2014" s="47">
        <f>SUM(G1989:G2013)</f>
        <v>41.316000000000003</v>
      </c>
      <c r="H2014" s="47"/>
      <c r="I2014" s="47">
        <v>86</v>
      </c>
      <c r="J2014" s="48">
        <v>4.7119999999999997</v>
      </c>
      <c r="K2014" s="47">
        <f t="shared" si="542"/>
        <v>4.7125000000000004</v>
      </c>
      <c r="L2014" s="34">
        <f t="shared" si="543"/>
        <v>2</v>
      </c>
      <c r="M2014" s="47">
        <f t="shared" si="544"/>
        <v>9.4250000000000007</v>
      </c>
      <c r="N2014" s="50"/>
      <c r="O2014" s="50"/>
      <c r="P2014" s="50"/>
      <c r="Q2014" s="51"/>
      <c r="R2014" s="21"/>
    </row>
    <row r="2015" spans="2:18" x14ac:dyDescent="0.2">
      <c r="B2015" s="48"/>
      <c r="C2015" s="55"/>
      <c r="D2015" s="55"/>
      <c r="E2015" s="47"/>
      <c r="F2015" s="34"/>
      <c r="G2015" s="47"/>
      <c r="H2015" s="47"/>
      <c r="I2015" s="47"/>
      <c r="J2015" s="48"/>
      <c r="K2015" s="47"/>
      <c r="L2015" s="34">
        <f>SUM(L1990:L2014)</f>
        <v>86</v>
      </c>
      <c r="M2015" s="47">
        <f>SUM(M1990:M2014)</f>
        <v>37.439899999999994</v>
      </c>
      <c r="N2015" s="50"/>
      <c r="O2015" s="50"/>
      <c r="P2015" s="50"/>
      <c r="Q2015" s="51"/>
      <c r="R2015" s="21"/>
    </row>
    <row r="2016" spans="2:18" x14ac:dyDescent="0.2">
      <c r="B2016" s="48"/>
      <c r="C2016" s="55"/>
      <c r="D2016" s="55"/>
      <c r="E2016" s="47"/>
      <c r="F2016" s="34"/>
      <c r="G2016" s="47"/>
      <c r="H2016" s="34" t="s">
        <v>10</v>
      </c>
      <c r="I2016" s="34"/>
      <c r="J2016" s="34">
        <f>G2014</f>
        <v>41.316000000000003</v>
      </c>
      <c r="K2016" s="47" t="s">
        <v>11</v>
      </c>
      <c r="L2016" s="34">
        <f>M2015</f>
        <v>37.439899999999994</v>
      </c>
      <c r="M2016" s="47">
        <f>J2016-L2016</f>
        <v>3.8761000000000081</v>
      </c>
      <c r="N2016" s="50"/>
      <c r="O2016" s="50"/>
      <c r="P2016" s="50"/>
      <c r="Q2016" s="51"/>
      <c r="R2016" s="21"/>
    </row>
    <row r="2017" spans="2:18" ht="15" x14ac:dyDescent="0.2">
      <c r="B2017" s="58"/>
      <c r="C2017" s="61"/>
      <c r="D2017" s="61"/>
      <c r="E2017" s="58"/>
      <c r="F2017" s="54" t="s">
        <v>7</v>
      </c>
      <c r="G2017" s="54"/>
      <c r="H2017" s="160">
        <v>11.2</v>
      </c>
      <c r="I2017" s="160"/>
      <c r="J2017" s="58"/>
      <c r="K2017" s="58"/>
      <c r="L2017" s="58"/>
      <c r="M2017" s="58"/>
      <c r="N2017" s="57"/>
      <c r="O2017" s="57"/>
      <c r="P2017" s="57"/>
      <c r="Q2017" s="51"/>
    </row>
    <row r="2018" spans="2:18" x14ac:dyDescent="0.2">
      <c r="B2018" s="161" t="s">
        <v>8</v>
      </c>
      <c r="C2018" s="161"/>
      <c r="D2018" s="161"/>
      <c r="E2018" s="161"/>
      <c r="F2018" s="161"/>
      <c r="G2018" s="161"/>
      <c r="H2018" s="51"/>
      <c r="I2018" s="161" t="s">
        <v>9</v>
      </c>
      <c r="J2018" s="161"/>
      <c r="K2018" s="161"/>
      <c r="L2018" s="161"/>
      <c r="M2018" s="161"/>
      <c r="N2018" s="62"/>
      <c r="O2018" s="62"/>
      <c r="P2018" s="50">
        <f>I2031-I2029</f>
        <v>18</v>
      </c>
      <c r="Q2018" s="51"/>
    </row>
    <row r="2019" spans="2:18" x14ac:dyDescent="0.2">
      <c r="B2019" s="34">
        <v>0</v>
      </c>
      <c r="C2019" s="47">
        <v>0.70099999999999996</v>
      </c>
      <c r="D2019" s="47"/>
      <c r="E2019" s="34"/>
      <c r="F2019" s="34"/>
      <c r="G2019" s="34"/>
      <c r="H2019" s="34"/>
      <c r="I2019" s="33"/>
      <c r="J2019" s="33"/>
      <c r="K2019" s="47"/>
      <c r="L2019" s="34"/>
      <c r="M2019" s="47"/>
      <c r="N2019" s="50"/>
      <c r="O2019" s="50"/>
      <c r="P2019" s="50"/>
      <c r="Q2019" s="51"/>
      <c r="R2019" s="21"/>
    </row>
    <row r="2020" spans="2:18" x14ac:dyDescent="0.2">
      <c r="B2020" s="34">
        <v>5</v>
      </c>
      <c r="C2020" s="47">
        <v>0.81</v>
      </c>
      <c r="D2020" s="47"/>
      <c r="E2020" s="47">
        <f>(C2019+C2020)/2</f>
        <v>0.75550000000000006</v>
      </c>
      <c r="F2020" s="34">
        <f t="shared" ref="F2020:F2042" si="545">B2020-B2019</f>
        <v>5</v>
      </c>
      <c r="G2020" s="47">
        <f>E2020*F2020</f>
        <v>3.7775000000000003</v>
      </c>
      <c r="H2020" s="34"/>
      <c r="I2020" s="33">
        <v>0</v>
      </c>
      <c r="J2020" s="33">
        <v>1.0660000000000001</v>
      </c>
      <c r="K2020" s="47"/>
      <c r="L2020" s="34"/>
      <c r="M2020" s="47"/>
      <c r="N2020" s="50"/>
      <c r="O2020" s="50"/>
      <c r="P2020" s="50"/>
      <c r="Q2020" s="52"/>
      <c r="R2020" s="21"/>
    </row>
    <row r="2021" spans="2:18" x14ac:dyDescent="0.2">
      <c r="B2021" s="34">
        <v>7</v>
      </c>
      <c r="C2021" s="47">
        <v>0.91</v>
      </c>
      <c r="D2021" s="47"/>
      <c r="E2021" s="47">
        <f t="shared" ref="E2021:E2042" si="546">(C2020+C2021)/2</f>
        <v>0.8600000000000001</v>
      </c>
      <c r="F2021" s="34">
        <f t="shared" si="545"/>
        <v>2</v>
      </c>
      <c r="G2021" s="47">
        <f t="shared" ref="G2021:G2042" si="547">E2021*F2021</f>
        <v>1.7200000000000002</v>
      </c>
      <c r="H2021" s="34"/>
      <c r="I2021" s="33">
        <v>5</v>
      </c>
      <c r="J2021" s="33">
        <v>1.077</v>
      </c>
      <c r="K2021" s="47">
        <f t="shared" ref="K2021:K2045" si="548">AVERAGE(J2020,J2021)</f>
        <v>1.0714999999999999</v>
      </c>
      <c r="L2021" s="34">
        <f t="shared" ref="L2021:L2045" si="549">I2021-I2020</f>
        <v>5</v>
      </c>
      <c r="M2021" s="47">
        <f t="shared" ref="M2021:M2045" si="550">L2021*K2021</f>
        <v>5.3574999999999999</v>
      </c>
      <c r="N2021" s="50"/>
      <c r="O2021" s="50"/>
      <c r="P2021" s="50"/>
      <c r="Q2021" s="52"/>
      <c r="R2021" s="21"/>
    </row>
    <row r="2022" spans="2:18" x14ac:dyDescent="0.2">
      <c r="B2022" s="34">
        <v>8</v>
      </c>
      <c r="C2022" s="47">
        <v>1.8029999999999999</v>
      </c>
      <c r="D2022" s="47"/>
      <c r="E2022" s="47">
        <f t="shared" si="546"/>
        <v>1.3565</v>
      </c>
      <c r="F2022" s="34">
        <f t="shared" si="545"/>
        <v>1</v>
      </c>
      <c r="G2022" s="47">
        <f t="shared" si="547"/>
        <v>1.3565</v>
      </c>
      <c r="H2022" s="34"/>
      <c r="I2022" s="33">
        <v>10</v>
      </c>
      <c r="J2022" s="33">
        <v>1.125</v>
      </c>
      <c r="K2022" s="47">
        <f t="shared" si="548"/>
        <v>1.101</v>
      </c>
      <c r="L2022" s="34">
        <f t="shared" si="549"/>
        <v>5</v>
      </c>
      <c r="M2022" s="47">
        <f t="shared" si="550"/>
        <v>5.5049999999999999</v>
      </c>
      <c r="N2022" s="50"/>
      <c r="O2022" s="50"/>
      <c r="P2022" s="50"/>
      <c r="Q2022" s="52"/>
      <c r="R2022" s="21"/>
    </row>
    <row r="2023" spans="2:18" x14ac:dyDescent="0.2">
      <c r="B2023" s="34">
        <v>10</v>
      </c>
      <c r="C2023" s="47">
        <v>1.7609999999999999</v>
      </c>
      <c r="D2023" s="47"/>
      <c r="E2023" s="47">
        <f t="shared" si="546"/>
        <v>1.782</v>
      </c>
      <c r="F2023" s="34">
        <f t="shared" si="545"/>
        <v>2</v>
      </c>
      <c r="G2023" s="47">
        <f t="shared" si="547"/>
        <v>3.5640000000000001</v>
      </c>
      <c r="H2023" s="34"/>
      <c r="I2023" s="33">
        <v>12</v>
      </c>
      <c r="J2023" s="33">
        <v>0.125</v>
      </c>
      <c r="K2023" s="47">
        <f t="shared" si="548"/>
        <v>0.625</v>
      </c>
      <c r="L2023" s="34">
        <f t="shared" si="549"/>
        <v>2</v>
      </c>
      <c r="M2023" s="47">
        <f t="shared" si="550"/>
        <v>1.25</v>
      </c>
      <c r="N2023" s="50"/>
      <c r="O2023" s="50"/>
      <c r="P2023" s="50"/>
      <c r="Q2023" s="52"/>
      <c r="R2023" s="21"/>
    </row>
    <row r="2024" spans="2:18" x14ac:dyDescent="0.2">
      <c r="B2024" s="34">
        <v>12</v>
      </c>
      <c r="C2024" s="47">
        <v>0.751</v>
      </c>
      <c r="D2024" s="47"/>
      <c r="E2024" s="47">
        <f t="shared" si="546"/>
        <v>1.256</v>
      </c>
      <c r="F2024" s="34">
        <f t="shared" si="545"/>
        <v>2</v>
      </c>
      <c r="G2024" s="47">
        <f t="shared" si="547"/>
        <v>2.512</v>
      </c>
      <c r="H2024" s="34"/>
      <c r="I2024" s="33">
        <v>14</v>
      </c>
      <c r="J2024" s="33">
        <v>-0.47399999999999998</v>
      </c>
      <c r="K2024" s="47">
        <f t="shared" si="548"/>
        <v>-0.17449999999999999</v>
      </c>
      <c r="L2024" s="34">
        <f t="shared" si="549"/>
        <v>2</v>
      </c>
      <c r="M2024" s="47">
        <f t="shared" si="550"/>
        <v>-0.34899999999999998</v>
      </c>
      <c r="N2024" s="50"/>
      <c r="O2024" s="50"/>
      <c r="P2024" s="50"/>
      <c r="Q2024" s="52"/>
      <c r="R2024" s="21"/>
    </row>
    <row r="2025" spans="2:18" x14ac:dyDescent="0.2">
      <c r="B2025" s="34">
        <v>14</v>
      </c>
      <c r="C2025" s="47">
        <v>-9.2999999999999999E-2</v>
      </c>
      <c r="D2025" s="47"/>
      <c r="E2025" s="47">
        <f t="shared" si="546"/>
        <v>0.32900000000000001</v>
      </c>
      <c r="F2025" s="34">
        <f t="shared" si="545"/>
        <v>2</v>
      </c>
      <c r="G2025" s="47">
        <f t="shared" si="547"/>
        <v>0.65800000000000003</v>
      </c>
      <c r="H2025" s="51"/>
      <c r="I2025" s="33">
        <v>17</v>
      </c>
      <c r="J2025" s="33">
        <v>-0.77400000000000002</v>
      </c>
      <c r="K2025" s="47">
        <f t="shared" si="548"/>
        <v>-0.624</v>
      </c>
      <c r="L2025" s="34">
        <f t="shared" si="549"/>
        <v>3</v>
      </c>
      <c r="M2025" s="47">
        <f t="shared" si="550"/>
        <v>-1.8719999999999999</v>
      </c>
      <c r="N2025" s="50"/>
      <c r="O2025" s="50"/>
      <c r="P2025" s="50"/>
      <c r="Q2025" s="52"/>
      <c r="R2025" s="21"/>
    </row>
    <row r="2026" spans="2:18" x14ac:dyDescent="0.2">
      <c r="B2026" s="34">
        <v>17</v>
      </c>
      <c r="C2026" s="47">
        <v>-1.0900000000000001</v>
      </c>
      <c r="D2026" s="47"/>
      <c r="E2026" s="47">
        <f t="shared" si="546"/>
        <v>-0.59150000000000003</v>
      </c>
      <c r="F2026" s="34">
        <f t="shared" si="545"/>
        <v>3</v>
      </c>
      <c r="G2026" s="47">
        <f t="shared" si="547"/>
        <v>-1.7745000000000002</v>
      </c>
      <c r="H2026" s="51"/>
      <c r="I2026" s="33">
        <v>20</v>
      </c>
      <c r="J2026" s="33">
        <v>-1.3779999999999999</v>
      </c>
      <c r="K2026" s="47">
        <f t="shared" si="548"/>
        <v>-1.0760000000000001</v>
      </c>
      <c r="L2026" s="34">
        <f t="shared" si="549"/>
        <v>3</v>
      </c>
      <c r="M2026" s="47">
        <f t="shared" si="550"/>
        <v>-3.2280000000000002</v>
      </c>
      <c r="N2026" s="50"/>
      <c r="O2026" s="50"/>
      <c r="P2026" s="50"/>
      <c r="Q2026" s="52"/>
      <c r="R2026" s="21"/>
    </row>
    <row r="2027" spans="2:18" x14ac:dyDescent="0.2">
      <c r="B2027" s="34">
        <v>20</v>
      </c>
      <c r="C2027" s="47">
        <v>-1.639</v>
      </c>
      <c r="D2027" s="47"/>
      <c r="E2027" s="47">
        <f t="shared" si="546"/>
        <v>-1.3645</v>
      </c>
      <c r="F2027" s="34">
        <f t="shared" si="545"/>
        <v>3</v>
      </c>
      <c r="G2027" s="47">
        <f t="shared" si="547"/>
        <v>-4.0935000000000006</v>
      </c>
      <c r="H2027" s="51"/>
      <c r="I2027" s="33">
        <v>25</v>
      </c>
      <c r="J2027" s="33">
        <v>-1.478</v>
      </c>
      <c r="K2027" s="47">
        <f t="shared" si="548"/>
        <v>-1.4279999999999999</v>
      </c>
      <c r="L2027" s="34">
        <f t="shared" si="549"/>
        <v>5</v>
      </c>
      <c r="M2027" s="47">
        <f t="shared" si="550"/>
        <v>-7.14</v>
      </c>
      <c r="N2027" s="53"/>
      <c r="O2027" s="53"/>
      <c r="P2027" s="53"/>
      <c r="Q2027" s="52"/>
      <c r="R2027" s="21"/>
    </row>
    <row r="2028" spans="2:18" x14ac:dyDescent="0.2">
      <c r="B2028" s="34">
        <v>25</v>
      </c>
      <c r="C2028" s="47">
        <v>-1.7889999999999999</v>
      </c>
      <c r="D2028" s="47"/>
      <c r="E2028" s="47">
        <f t="shared" si="546"/>
        <v>-1.714</v>
      </c>
      <c r="F2028" s="34">
        <f t="shared" si="545"/>
        <v>5</v>
      </c>
      <c r="G2028" s="47">
        <f t="shared" si="547"/>
        <v>-8.57</v>
      </c>
      <c r="H2028" s="34"/>
      <c r="I2028" s="34">
        <f>I2029-(J2028-J2029)*2</f>
        <v>26.44</v>
      </c>
      <c r="J2028" s="34">
        <v>-1.6</v>
      </c>
      <c r="K2028" s="47">
        <f t="shared" si="548"/>
        <v>-1.5390000000000001</v>
      </c>
      <c r="L2028" s="34">
        <f t="shared" si="549"/>
        <v>1.4400000000000013</v>
      </c>
      <c r="M2028" s="47">
        <f t="shared" si="550"/>
        <v>-2.2161600000000021</v>
      </c>
      <c r="N2028" s="50"/>
      <c r="O2028" s="50"/>
      <c r="P2028" s="50"/>
      <c r="Q2028" s="52"/>
      <c r="R2028" s="21"/>
    </row>
    <row r="2029" spans="2:18" x14ac:dyDescent="0.2">
      <c r="B2029" s="34">
        <v>30</v>
      </c>
      <c r="C2029" s="47">
        <v>-1.8380000000000001</v>
      </c>
      <c r="D2029" s="47"/>
      <c r="E2029" s="47">
        <f t="shared" si="546"/>
        <v>-1.8134999999999999</v>
      </c>
      <c r="F2029" s="34">
        <f t="shared" si="545"/>
        <v>5</v>
      </c>
      <c r="G2029" s="47">
        <f t="shared" si="547"/>
        <v>-9.067499999999999</v>
      </c>
      <c r="H2029" s="34"/>
      <c r="I2029" s="33">
        <f>I2030-9</f>
        <v>27</v>
      </c>
      <c r="J2029" s="33">
        <f>J2030</f>
        <v>-1.88</v>
      </c>
      <c r="K2029" s="47">
        <f t="shared" si="548"/>
        <v>-1.74</v>
      </c>
      <c r="L2029" s="34">
        <f t="shared" si="549"/>
        <v>0.55999999999999872</v>
      </c>
      <c r="M2029" s="47">
        <f t="shared" si="550"/>
        <v>-0.97439999999999782</v>
      </c>
      <c r="N2029" s="53"/>
      <c r="O2029" s="53"/>
      <c r="P2029" s="53"/>
      <c r="Q2029" s="52"/>
      <c r="R2029" s="21"/>
    </row>
    <row r="2030" spans="2:18" x14ac:dyDescent="0.2">
      <c r="B2030" s="34">
        <v>35</v>
      </c>
      <c r="C2030" s="47">
        <v>-1.95</v>
      </c>
      <c r="D2030" s="47"/>
      <c r="E2030" s="47">
        <f t="shared" si="546"/>
        <v>-1.8940000000000001</v>
      </c>
      <c r="F2030" s="34">
        <f t="shared" si="545"/>
        <v>5</v>
      </c>
      <c r="G2030" s="47">
        <f t="shared" si="547"/>
        <v>-9.4700000000000006</v>
      </c>
      <c r="H2030" s="34"/>
      <c r="I2030" s="33">
        <v>36</v>
      </c>
      <c r="J2030" s="33">
        <v>-1.88</v>
      </c>
      <c r="K2030" s="47">
        <f t="shared" si="548"/>
        <v>-1.88</v>
      </c>
      <c r="L2030" s="34">
        <f t="shared" si="549"/>
        <v>9</v>
      </c>
      <c r="M2030" s="47">
        <f t="shared" si="550"/>
        <v>-16.919999999999998</v>
      </c>
      <c r="N2030" s="53"/>
      <c r="O2030" s="53"/>
      <c r="P2030" s="53"/>
      <c r="Q2030" s="52"/>
      <c r="R2030" s="21"/>
    </row>
    <row r="2031" spans="2:18" x14ac:dyDescent="0.2">
      <c r="B2031" s="34">
        <v>40</v>
      </c>
      <c r="C2031" s="47">
        <v>-1.9350000000000001</v>
      </c>
      <c r="D2031" s="47"/>
      <c r="E2031" s="47">
        <f t="shared" si="546"/>
        <v>-1.9424999999999999</v>
      </c>
      <c r="F2031" s="34">
        <f t="shared" si="545"/>
        <v>5</v>
      </c>
      <c r="G2031" s="47">
        <f t="shared" si="547"/>
        <v>-9.7124999999999986</v>
      </c>
      <c r="H2031" s="34"/>
      <c r="I2031" s="34">
        <f>I2030+9</f>
        <v>45</v>
      </c>
      <c r="J2031" s="34">
        <f>J2030</f>
        <v>-1.88</v>
      </c>
      <c r="K2031" s="47">
        <f t="shared" si="548"/>
        <v>-1.88</v>
      </c>
      <c r="L2031" s="34">
        <f t="shared" si="549"/>
        <v>9</v>
      </c>
      <c r="M2031" s="47">
        <f t="shared" si="550"/>
        <v>-16.919999999999998</v>
      </c>
      <c r="N2031" s="50"/>
      <c r="O2031" s="50"/>
      <c r="P2031" s="50"/>
      <c r="Q2031" s="51"/>
      <c r="R2031" s="21"/>
    </row>
    <row r="2032" spans="2:18" x14ac:dyDescent="0.2">
      <c r="B2032" s="34">
        <v>45</v>
      </c>
      <c r="C2032" s="47">
        <v>-1.6950000000000001</v>
      </c>
      <c r="D2032" s="47"/>
      <c r="E2032" s="47">
        <f t="shared" si="546"/>
        <v>-1.8149999999999999</v>
      </c>
      <c r="F2032" s="34">
        <f t="shared" si="545"/>
        <v>5</v>
      </c>
      <c r="G2032" s="47">
        <f t="shared" si="547"/>
        <v>-9.0749999999999993</v>
      </c>
      <c r="H2032" s="54"/>
      <c r="I2032" s="34">
        <f>I2031+(J2032-J2031)*2</f>
        <v>45.56</v>
      </c>
      <c r="J2032" s="34">
        <v>-1.6</v>
      </c>
      <c r="K2032" s="47">
        <f t="shared" si="548"/>
        <v>-1.74</v>
      </c>
      <c r="L2032" s="34">
        <f t="shared" si="549"/>
        <v>0.56000000000000227</v>
      </c>
      <c r="M2032" s="47">
        <f t="shared" si="550"/>
        <v>-0.97440000000000393</v>
      </c>
      <c r="N2032" s="50"/>
      <c r="O2032" s="50"/>
      <c r="P2032" s="50"/>
      <c r="Q2032" s="51"/>
      <c r="R2032" s="21"/>
    </row>
    <row r="2033" spans="2:18" x14ac:dyDescent="0.2">
      <c r="B2033" s="34">
        <v>50</v>
      </c>
      <c r="C2033" s="47">
        <v>-0.59199999999999997</v>
      </c>
      <c r="D2033" s="47"/>
      <c r="E2033" s="47">
        <f t="shared" si="546"/>
        <v>-1.1435</v>
      </c>
      <c r="F2033" s="34">
        <f t="shared" si="545"/>
        <v>5</v>
      </c>
      <c r="G2033" s="47">
        <f t="shared" si="547"/>
        <v>-5.7174999999999994</v>
      </c>
      <c r="H2033" s="54"/>
      <c r="I2033" s="34">
        <v>50</v>
      </c>
      <c r="J2033" s="56">
        <v>-1.5549999999999999</v>
      </c>
      <c r="K2033" s="47">
        <f t="shared" si="548"/>
        <v>-1.5775000000000001</v>
      </c>
      <c r="L2033" s="34">
        <f t="shared" si="549"/>
        <v>4.4399999999999977</v>
      </c>
      <c r="M2033" s="47">
        <f t="shared" si="550"/>
        <v>-7.0040999999999967</v>
      </c>
      <c r="N2033" s="50"/>
      <c r="O2033" s="50"/>
      <c r="P2033" s="50"/>
      <c r="Q2033" s="51"/>
      <c r="R2033" s="21"/>
    </row>
    <row r="2034" spans="2:18" x14ac:dyDescent="0.2">
      <c r="B2034" s="48">
        <v>55</v>
      </c>
      <c r="C2034" s="55">
        <v>0.80300000000000005</v>
      </c>
      <c r="D2034" s="55"/>
      <c r="E2034" s="47">
        <f t="shared" si="546"/>
        <v>0.10550000000000004</v>
      </c>
      <c r="F2034" s="34">
        <f t="shared" si="545"/>
        <v>5</v>
      </c>
      <c r="G2034" s="47">
        <f t="shared" si="547"/>
        <v>0.52750000000000019</v>
      </c>
      <c r="H2034" s="54"/>
      <c r="I2034" s="48">
        <v>55</v>
      </c>
      <c r="J2034" s="48">
        <v>-0.97699999999999998</v>
      </c>
      <c r="K2034" s="47">
        <f t="shared" si="548"/>
        <v>-1.266</v>
      </c>
      <c r="L2034" s="34">
        <f t="shared" si="549"/>
        <v>5</v>
      </c>
      <c r="M2034" s="47">
        <f t="shared" si="550"/>
        <v>-6.33</v>
      </c>
      <c r="N2034" s="50"/>
      <c r="O2034" s="50"/>
      <c r="P2034" s="50"/>
      <c r="Q2034" s="51"/>
      <c r="R2034" s="21"/>
    </row>
    <row r="2035" spans="2:18" x14ac:dyDescent="0.2">
      <c r="B2035" s="48">
        <v>56</v>
      </c>
      <c r="C2035" s="55">
        <v>2.31</v>
      </c>
      <c r="D2035" s="55"/>
      <c r="E2035" s="47">
        <f t="shared" si="546"/>
        <v>1.5565</v>
      </c>
      <c r="F2035" s="34">
        <f t="shared" si="545"/>
        <v>1</v>
      </c>
      <c r="G2035" s="47">
        <f t="shared" si="547"/>
        <v>1.5565</v>
      </c>
      <c r="H2035" s="54"/>
      <c r="I2035" s="48">
        <v>58</v>
      </c>
      <c r="J2035" s="48">
        <v>-0.28499999999999998</v>
      </c>
      <c r="K2035" s="47">
        <f t="shared" si="548"/>
        <v>-0.63100000000000001</v>
      </c>
      <c r="L2035" s="34">
        <f t="shared" si="549"/>
        <v>3</v>
      </c>
      <c r="M2035" s="47">
        <f t="shared" si="550"/>
        <v>-1.893</v>
      </c>
      <c r="N2035" s="51"/>
      <c r="O2035" s="53"/>
      <c r="P2035" s="53"/>
      <c r="Q2035" s="51"/>
    </row>
    <row r="2036" spans="2:18" x14ac:dyDescent="0.2">
      <c r="B2036" s="48">
        <v>58</v>
      </c>
      <c r="C2036" s="55">
        <v>3.9049999999999998</v>
      </c>
      <c r="D2036" s="55"/>
      <c r="E2036" s="47">
        <f t="shared" si="546"/>
        <v>3.1074999999999999</v>
      </c>
      <c r="F2036" s="34">
        <f t="shared" si="545"/>
        <v>2</v>
      </c>
      <c r="G2036" s="47">
        <f t="shared" si="547"/>
        <v>6.2149999999999999</v>
      </c>
      <c r="H2036" s="54"/>
      <c r="I2036" s="48">
        <v>61</v>
      </c>
      <c r="J2036" s="48">
        <v>0.22</v>
      </c>
      <c r="K2036" s="47">
        <f t="shared" si="548"/>
        <v>-3.2499999999999987E-2</v>
      </c>
      <c r="L2036" s="34">
        <f t="shared" si="549"/>
        <v>3</v>
      </c>
      <c r="M2036" s="47">
        <f t="shared" si="550"/>
        <v>-9.7499999999999962E-2</v>
      </c>
      <c r="N2036" s="51"/>
      <c r="O2036" s="57"/>
      <c r="P2036" s="57"/>
      <c r="Q2036" s="51"/>
    </row>
    <row r="2037" spans="2:18" x14ac:dyDescent="0.2">
      <c r="B2037" s="48">
        <v>60</v>
      </c>
      <c r="C2037" s="55">
        <v>5.4610000000000003</v>
      </c>
      <c r="D2037" s="55"/>
      <c r="E2037" s="47">
        <f t="shared" si="546"/>
        <v>4.6829999999999998</v>
      </c>
      <c r="F2037" s="34">
        <f t="shared" si="545"/>
        <v>2</v>
      </c>
      <c r="G2037" s="47">
        <f t="shared" si="547"/>
        <v>9.3659999999999997</v>
      </c>
      <c r="H2037" s="51"/>
      <c r="I2037" s="48">
        <v>64</v>
      </c>
      <c r="J2037" s="48">
        <v>1.1240000000000001</v>
      </c>
      <c r="K2037" s="47">
        <f t="shared" si="548"/>
        <v>0.67200000000000004</v>
      </c>
      <c r="L2037" s="34">
        <f t="shared" si="549"/>
        <v>3</v>
      </c>
      <c r="M2037" s="47">
        <f t="shared" si="550"/>
        <v>2.016</v>
      </c>
      <c r="N2037" s="51"/>
      <c r="O2037" s="57"/>
      <c r="P2037" s="57"/>
      <c r="Q2037" s="51"/>
    </row>
    <row r="2038" spans="2:18" x14ac:dyDescent="0.2">
      <c r="B2038" s="48">
        <v>68</v>
      </c>
      <c r="C2038" s="55">
        <v>5.5019999999999998</v>
      </c>
      <c r="D2038" s="55"/>
      <c r="E2038" s="47">
        <f t="shared" si="546"/>
        <v>5.4815000000000005</v>
      </c>
      <c r="F2038" s="34">
        <f t="shared" si="545"/>
        <v>8</v>
      </c>
      <c r="G2038" s="47">
        <f t="shared" si="547"/>
        <v>43.852000000000004</v>
      </c>
      <c r="H2038" s="51"/>
      <c r="I2038" s="48">
        <v>66</v>
      </c>
      <c r="J2038" s="48">
        <v>2.1120000000000001</v>
      </c>
      <c r="K2038" s="47">
        <f t="shared" si="548"/>
        <v>1.6180000000000001</v>
      </c>
      <c r="L2038" s="34">
        <f t="shared" si="549"/>
        <v>2</v>
      </c>
      <c r="M2038" s="47">
        <f t="shared" si="550"/>
        <v>3.2360000000000002</v>
      </c>
      <c r="N2038" s="57"/>
      <c r="O2038" s="57"/>
      <c r="P2038" s="57"/>
      <c r="Q2038" s="51"/>
    </row>
    <row r="2039" spans="2:18" x14ac:dyDescent="0.2">
      <c r="B2039" s="48">
        <v>69</v>
      </c>
      <c r="C2039" s="55">
        <v>5.4509999999999996</v>
      </c>
      <c r="D2039" s="55"/>
      <c r="E2039" s="47">
        <f t="shared" si="546"/>
        <v>5.4764999999999997</v>
      </c>
      <c r="F2039" s="34">
        <f t="shared" si="545"/>
        <v>1</v>
      </c>
      <c r="G2039" s="47">
        <f t="shared" si="547"/>
        <v>5.4764999999999997</v>
      </c>
      <c r="H2039" s="51"/>
      <c r="I2039" s="48">
        <v>68</v>
      </c>
      <c r="J2039" s="48">
        <v>3.0219999999999998</v>
      </c>
      <c r="K2039" s="47">
        <f t="shared" si="548"/>
        <v>2.5670000000000002</v>
      </c>
      <c r="L2039" s="34">
        <f t="shared" si="549"/>
        <v>2</v>
      </c>
      <c r="M2039" s="47">
        <f t="shared" si="550"/>
        <v>5.1340000000000003</v>
      </c>
      <c r="N2039" s="57"/>
      <c r="O2039" s="57"/>
      <c r="P2039" s="57"/>
      <c r="Q2039" s="51"/>
    </row>
    <row r="2040" spans="2:18" x14ac:dyDescent="0.2">
      <c r="B2040" s="48">
        <v>72</v>
      </c>
      <c r="C2040" s="55">
        <v>4.3109999999999999</v>
      </c>
      <c r="D2040" s="55"/>
      <c r="E2040" s="47">
        <f t="shared" si="546"/>
        <v>4.8810000000000002</v>
      </c>
      <c r="F2040" s="34">
        <f t="shared" si="545"/>
        <v>3</v>
      </c>
      <c r="G2040" s="47">
        <f t="shared" si="547"/>
        <v>14.643000000000001</v>
      </c>
      <c r="H2040" s="51"/>
      <c r="I2040" s="48">
        <v>70</v>
      </c>
      <c r="J2040" s="48">
        <v>4.3259999999999996</v>
      </c>
      <c r="K2040" s="47">
        <f t="shared" si="548"/>
        <v>3.6739999999999995</v>
      </c>
      <c r="L2040" s="34">
        <f t="shared" si="549"/>
        <v>2</v>
      </c>
      <c r="M2040" s="47">
        <f t="shared" si="550"/>
        <v>7.347999999999999</v>
      </c>
      <c r="N2040" s="57"/>
      <c r="O2040" s="57"/>
      <c r="P2040" s="57"/>
      <c r="Q2040" s="51"/>
    </row>
    <row r="2041" spans="2:18" x14ac:dyDescent="0.2">
      <c r="B2041" s="48">
        <v>76</v>
      </c>
      <c r="C2041" s="55">
        <v>3.3050000000000002</v>
      </c>
      <c r="D2041" s="55"/>
      <c r="E2041" s="47">
        <f t="shared" si="546"/>
        <v>3.8079999999999998</v>
      </c>
      <c r="F2041" s="34">
        <f t="shared" si="545"/>
        <v>4</v>
      </c>
      <c r="G2041" s="47">
        <f t="shared" si="547"/>
        <v>15.231999999999999</v>
      </c>
      <c r="H2041" s="47"/>
      <c r="I2041" s="48">
        <v>74</v>
      </c>
      <c r="J2041" s="48">
        <v>4.335</v>
      </c>
      <c r="K2041" s="47">
        <f t="shared" si="548"/>
        <v>4.3304999999999998</v>
      </c>
      <c r="L2041" s="34">
        <f t="shared" si="549"/>
        <v>4</v>
      </c>
      <c r="M2041" s="47">
        <f t="shared" si="550"/>
        <v>17.321999999999999</v>
      </c>
      <c r="N2041" s="57"/>
      <c r="O2041" s="57"/>
      <c r="P2041" s="57"/>
      <c r="Q2041" s="51"/>
    </row>
    <row r="2042" spans="2:18" x14ac:dyDescent="0.2">
      <c r="B2042" s="48">
        <v>80</v>
      </c>
      <c r="C2042" s="55">
        <v>3.01</v>
      </c>
      <c r="D2042" s="55"/>
      <c r="E2042" s="47">
        <f t="shared" si="546"/>
        <v>3.1574999999999998</v>
      </c>
      <c r="F2042" s="34">
        <f t="shared" si="545"/>
        <v>4</v>
      </c>
      <c r="G2042" s="47">
        <f t="shared" si="547"/>
        <v>12.629999999999999</v>
      </c>
      <c r="H2042" s="47"/>
      <c r="I2042" s="47">
        <v>75</v>
      </c>
      <c r="J2042" s="48">
        <v>4.7249999999999996</v>
      </c>
      <c r="K2042" s="47">
        <f t="shared" si="548"/>
        <v>4.5299999999999994</v>
      </c>
      <c r="L2042" s="34">
        <f t="shared" si="549"/>
        <v>1</v>
      </c>
      <c r="M2042" s="47">
        <f t="shared" si="550"/>
        <v>4.5299999999999994</v>
      </c>
      <c r="N2042" s="53"/>
      <c r="O2042" s="57"/>
      <c r="P2042" s="57"/>
      <c r="Q2042" s="51"/>
    </row>
    <row r="2043" spans="2:18" x14ac:dyDescent="0.2">
      <c r="B2043" s="48"/>
      <c r="C2043" s="55"/>
      <c r="D2043" s="55"/>
      <c r="E2043" s="47"/>
      <c r="F2043" s="34"/>
      <c r="G2043" s="47"/>
      <c r="H2043" s="47"/>
      <c r="I2043" s="47">
        <v>79</v>
      </c>
      <c r="J2043" s="48">
        <v>4.7359999999999998</v>
      </c>
      <c r="K2043" s="47">
        <f t="shared" si="548"/>
        <v>4.7304999999999993</v>
      </c>
      <c r="L2043" s="34">
        <f t="shared" si="549"/>
        <v>4</v>
      </c>
      <c r="M2043" s="47">
        <f t="shared" si="550"/>
        <v>18.921999999999997</v>
      </c>
      <c r="N2043" s="50"/>
      <c r="O2043" s="50"/>
      <c r="P2043" s="50"/>
      <c r="Q2043" s="51"/>
      <c r="R2043" s="21"/>
    </row>
    <row r="2044" spans="2:18" x14ac:dyDescent="0.2">
      <c r="B2044" s="48"/>
      <c r="C2044" s="55"/>
      <c r="D2044" s="55"/>
      <c r="E2044" s="47"/>
      <c r="F2044" s="34"/>
      <c r="G2044" s="47"/>
      <c r="H2044" s="47"/>
      <c r="I2044" s="47">
        <v>84</v>
      </c>
      <c r="J2044" s="48">
        <v>4.7130000000000001</v>
      </c>
      <c r="K2044" s="47">
        <f t="shared" si="548"/>
        <v>4.7244999999999999</v>
      </c>
      <c r="L2044" s="34">
        <f t="shared" si="549"/>
        <v>5</v>
      </c>
      <c r="M2044" s="47">
        <f t="shared" si="550"/>
        <v>23.622499999999999</v>
      </c>
      <c r="N2044" s="50"/>
      <c r="O2044" s="50"/>
      <c r="P2044" s="50"/>
      <c r="Q2044" s="51"/>
      <c r="R2044" s="21"/>
    </row>
    <row r="2045" spans="2:18" x14ac:dyDescent="0.2">
      <c r="B2045" s="48"/>
      <c r="C2045" s="55"/>
      <c r="D2045" s="55"/>
      <c r="E2045" s="47"/>
      <c r="F2045" s="34">
        <f>SUM(F2020:F2044)</f>
        <v>80</v>
      </c>
      <c r="G2045" s="47">
        <f>SUM(G2020:G2044)</f>
        <v>65.606000000000009</v>
      </c>
      <c r="H2045" s="47"/>
      <c r="I2045" s="47">
        <v>86</v>
      </c>
      <c r="J2045" s="48">
        <v>4.7119999999999997</v>
      </c>
      <c r="K2045" s="47">
        <f t="shared" si="548"/>
        <v>4.7125000000000004</v>
      </c>
      <c r="L2045" s="34">
        <f t="shared" si="549"/>
        <v>2</v>
      </c>
      <c r="M2045" s="47">
        <f t="shared" si="550"/>
        <v>9.4250000000000007</v>
      </c>
      <c r="N2045" s="50"/>
      <c r="O2045" s="50"/>
      <c r="P2045" s="50"/>
      <c r="Q2045" s="51"/>
      <c r="R2045" s="21"/>
    </row>
    <row r="2046" spans="2:18" x14ac:dyDescent="0.2">
      <c r="B2046" s="48"/>
      <c r="C2046" s="55"/>
      <c r="D2046" s="55"/>
      <c r="E2046" s="47"/>
      <c r="F2046" s="34"/>
      <c r="G2046" s="47"/>
      <c r="H2046" s="47"/>
      <c r="I2046" s="47"/>
      <c r="J2046" s="48"/>
      <c r="K2046" s="47"/>
      <c r="L2046" s="34">
        <f>SUM(L2021:L2045)</f>
        <v>86</v>
      </c>
      <c r="M2046" s="47">
        <f>SUM(M2021:M2045)</f>
        <v>37.749440000000007</v>
      </c>
      <c r="N2046" s="50"/>
      <c r="O2046" s="50"/>
      <c r="P2046" s="50"/>
      <c r="Q2046" s="51"/>
      <c r="R2046" s="21"/>
    </row>
    <row r="2047" spans="2:18" x14ac:dyDescent="0.2">
      <c r="B2047" s="48"/>
      <c r="C2047" s="55"/>
      <c r="D2047" s="55"/>
      <c r="E2047" s="47"/>
      <c r="F2047" s="34"/>
      <c r="G2047" s="47"/>
      <c r="H2047" s="34" t="s">
        <v>10</v>
      </c>
      <c r="I2047" s="34"/>
      <c r="J2047" s="34">
        <f>G2045</f>
        <v>65.606000000000009</v>
      </c>
      <c r="K2047" s="47" t="s">
        <v>11</v>
      </c>
      <c r="L2047" s="34">
        <f>M2046</f>
        <v>37.749440000000007</v>
      </c>
      <c r="M2047" s="47">
        <v>0</v>
      </c>
      <c r="N2047" s="50"/>
      <c r="O2047" s="50"/>
      <c r="P2047" s="50"/>
      <c r="Q2047" s="51"/>
      <c r="R2047" s="21"/>
    </row>
    <row r="2048" spans="2:18" ht="15" x14ac:dyDescent="0.2">
      <c r="B2048" s="58"/>
      <c r="C2048" s="61"/>
      <c r="D2048" s="61"/>
      <c r="E2048" s="58"/>
      <c r="F2048" s="54" t="s">
        <v>7</v>
      </c>
      <c r="G2048" s="54"/>
      <c r="H2048" s="160">
        <v>11.4</v>
      </c>
      <c r="I2048" s="160"/>
      <c r="J2048" s="58"/>
      <c r="K2048" s="58"/>
      <c r="L2048" s="58"/>
      <c r="M2048" s="58"/>
      <c r="N2048" s="57"/>
      <c r="O2048" s="57"/>
      <c r="P2048" s="57"/>
      <c r="Q2048" s="51"/>
    </row>
    <row r="2049" spans="2:18" x14ac:dyDescent="0.2">
      <c r="B2049" s="161" t="s">
        <v>8</v>
      </c>
      <c r="C2049" s="161"/>
      <c r="D2049" s="161"/>
      <c r="E2049" s="161"/>
      <c r="F2049" s="161"/>
      <c r="G2049" s="161"/>
      <c r="H2049" s="51"/>
      <c r="I2049" s="161" t="s">
        <v>9</v>
      </c>
      <c r="J2049" s="161"/>
      <c r="K2049" s="161"/>
      <c r="L2049" s="161"/>
      <c r="M2049" s="161"/>
      <c r="N2049" s="62"/>
      <c r="O2049" s="62"/>
      <c r="P2049" s="50">
        <f>I2062-I2060</f>
        <v>18</v>
      </c>
      <c r="Q2049" s="51"/>
    </row>
    <row r="2050" spans="2:18" x14ac:dyDescent="0.2">
      <c r="B2050" s="34">
        <v>0</v>
      </c>
      <c r="C2050" s="47">
        <v>2.5720000000000001</v>
      </c>
      <c r="D2050" s="47"/>
      <c r="E2050" s="34"/>
      <c r="F2050" s="34"/>
      <c r="G2050" s="34"/>
      <c r="H2050" s="34"/>
      <c r="I2050" s="33"/>
      <c r="J2050" s="33"/>
      <c r="K2050" s="47"/>
      <c r="L2050" s="34"/>
      <c r="M2050" s="47"/>
      <c r="N2050" s="50"/>
      <c r="O2050" s="50"/>
      <c r="P2050" s="50"/>
      <c r="Q2050" s="51"/>
      <c r="R2050" s="21"/>
    </row>
    <row r="2051" spans="2:18" x14ac:dyDescent="0.2">
      <c r="B2051" s="34">
        <v>5</v>
      </c>
      <c r="C2051" s="47">
        <v>2.5830000000000002</v>
      </c>
      <c r="D2051" s="47"/>
      <c r="E2051" s="47">
        <f>(C2050+C2051)/2</f>
        <v>2.5775000000000001</v>
      </c>
      <c r="F2051" s="34">
        <f t="shared" ref="F2051:F2076" si="551">B2051-B2050</f>
        <v>5</v>
      </c>
      <c r="G2051" s="47">
        <f>E2051*F2051</f>
        <v>12.887500000000001</v>
      </c>
      <c r="H2051" s="34"/>
      <c r="I2051" s="33">
        <v>0</v>
      </c>
      <c r="J2051" s="33">
        <v>1.0660000000000001</v>
      </c>
      <c r="K2051" s="47"/>
      <c r="L2051" s="34"/>
      <c r="M2051" s="47"/>
      <c r="N2051" s="50"/>
      <c r="O2051" s="50"/>
      <c r="P2051" s="50"/>
      <c r="Q2051" s="52"/>
      <c r="R2051" s="21"/>
    </row>
    <row r="2052" spans="2:18" x14ac:dyDescent="0.2">
      <c r="B2052" s="34">
        <v>7</v>
      </c>
      <c r="C2052" s="47">
        <v>2.6309999999999998</v>
      </c>
      <c r="D2052" s="47"/>
      <c r="E2052" s="47">
        <f t="shared" ref="E2052:E2073" si="552">(C2051+C2052)/2</f>
        <v>2.6070000000000002</v>
      </c>
      <c r="F2052" s="34">
        <f t="shared" si="551"/>
        <v>2</v>
      </c>
      <c r="G2052" s="47">
        <f t="shared" ref="G2052:G2073" si="553">E2052*F2052</f>
        <v>5.2140000000000004</v>
      </c>
      <c r="H2052" s="34"/>
      <c r="I2052" s="33">
        <v>5</v>
      </c>
      <c r="J2052" s="33">
        <v>1.077</v>
      </c>
      <c r="K2052" s="47">
        <f t="shared" ref="K2052:K2076" si="554">AVERAGE(J2051,J2052)</f>
        <v>1.0714999999999999</v>
      </c>
      <c r="L2052" s="34">
        <f t="shared" ref="L2052:L2076" si="555">I2052-I2051</f>
        <v>5</v>
      </c>
      <c r="M2052" s="47">
        <f t="shared" ref="M2052:M2076" si="556">L2052*K2052</f>
        <v>5.3574999999999999</v>
      </c>
      <c r="N2052" s="50"/>
      <c r="O2052" s="50"/>
      <c r="P2052" s="50"/>
      <c r="Q2052" s="52"/>
      <c r="R2052" s="21"/>
    </row>
    <row r="2053" spans="2:18" x14ac:dyDescent="0.2">
      <c r="B2053" s="34">
        <v>8</v>
      </c>
      <c r="C2053" s="47">
        <v>3.7320000000000002</v>
      </c>
      <c r="D2053" s="47"/>
      <c r="E2053" s="47">
        <f t="shared" si="552"/>
        <v>3.1814999999999998</v>
      </c>
      <c r="F2053" s="34">
        <f t="shared" si="551"/>
        <v>1</v>
      </c>
      <c r="G2053" s="47">
        <f t="shared" si="553"/>
        <v>3.1814999999999998</v>
      </c>
      <c r="H2053" s="34"/>
      <c r="I2053" s="33">
        <v>10</v>
      </c>
      <c r="J2053" s="33">
        <v>1.125</v>
      </c>
      <c r="K2053" s="47">
        <f t="shared" si="554"/>
        <v>1.101</v>
      </c>
      <c r="L2053" s="34">
        <f t="shared" si="555"/>
        <v>5</v>
      </c>
      <c r="M2053" s="47">
        <f t="shared" si="556"/>
        <v>5.5049999999999999</v>
      </c>
      <c r="N2053" s="50"/>
      <c r="O2053" s="50"/>
      <c r="P2053" s="50"/>
      <c r="Q2053" s="52"/>
      <c r="R2053" s="21"/>
    </row>
    <row r="2054" spans="2:18" x14ac:dyDescent="0.2">
      <c r="B2054" s="34">
        <v>10</v>
      </c>
      <c r="C2054" s="47">
        <v>3.7309999999999999</v>
      </c>
      <c r="D2054" s="47"/>
      <c r="E2054" s="47">
        <f t="shared" si="552"/>
        <v>3.7315</v>
      </c>
      <c r="F2054" s="34">
        <f t="shared" si="551"/>
        <v>2</v>
      </c>
      <c r="G2054" s="47">
        <f t="shared" si="553"/>
        <v>7.4630000000000001</v>
      </c>
      <c r="H2054" s="34"/>
      <c r="I2054" s="33">
        <v>12</v>
      </c>
      <c r="J2054" s="33">
        <v>0.125</v>
      </c>
      <c r="K2054" s="47">
        <f t="shared" si="554"/>
        <v>0.625</v>
      </c>
      <c r="L2054" s="34">
        <f t="shared" si="555"/>
        <v>2</v>
      </c>
      <c r="M2054" s="47">
        <f t="shared" si="556"/>
        <v>1.25</v>
      </c>
      <c r="N2054" s="50"/>
      <c r="O2054" s="50"/>
      <c r="P2054" s="50"/>
      <c r="Q2054" s="52"/>
      <c r="R2054" s="21"/>
    </row>
    <row r="2055" spans="2:18" x14ac:dyDescent="0.2">
      <c r="B2055" s="34">
        <v>12</v>
      </c>
      <c r="C2055" s="47">
        <v>2.3690000000000002</v>
      </c>
      <c r="D2055" s="47"/>
      <c r="E2055" s="47">
        <f t="shared" si="552"/>
        <v>3.05</v>
      </c>
      <c r="F2055" s="34">
        <f t="shared" si="551"/>
        <v>2</v>
      </c>
      <c r="G2055" s="47">
        <f t="shared" si="553"/>
        <v>6.1</v>
      </c>
      <c r="H2055" s="34"/>
      <c r="I2055" s="33">
        <v>14</v>
      </c>
      <c r="J2055" s="33">
        <v>-0.47399999999999998</v>
      </c>
      <c r="K2055" s="47">
        <f t="shared" si="554"/>
        <v>-0.17449999999999999</v>
      </c>
      <c r="L2055" s="34">
        <f t="shared" si="555"/>
        <v>2</v>
      </c>
      <c r="M2055" s="47">
        <f t="shared" si="556"/>
        <v>-0.34899999999999998</v>
      </c>
      <c r="N2055" s="50"/>
      <c r="O2055" s="50"/>
      <c r="P2055" s="50"/>
      <c r="Q2055" s="52"/>
      <c r="R2055" s="21"/>
    </row>
    <row r="2056" spans="2:18" x14ac:dyDescent="0.2">
      <c r="B2056" s="34">
        <v>14</v>
      </c>
      <c r="C2056" s="47">
        <v>1.052</v>
      </c>
      <c r="D2056" s="47"/>
      <c r="E2056" s="47">
        <f t="shared" si="552"/>
        <v>1.7105000000000001</v>
      </c>
      <c r="F2056" s="34">
        <f t="shared" si="551"/>
        <v>2</v>
      </c>
      <c r="G2056" s="47">
        <f t="shared" si="553"/>
        <v>3.4210000000000003</v>
      </c>
      <c r="H2056" s="51"/>
      <c r="I2056" s="33">
        <v>17</v>
      </c>
      <c r="J2056" s="33">
        <v>-0.77400000000000002</v>
      </c>
      <c r="K2056" s="47">
        <f t="shared" si="554"/>
        <v>-0.624</v>
      </c>
      <c r="L2056" s="34">
        <f t="shared" si="555"/>
        <v>3</v>
      </c>
      <c r="M2056" s="47">
        <f t="shared" si="556"/>
        <v>-1.8719999999999999</v>
      </c>
      <c r="N2056" s="50"/>
      <c r="O2056" s="50"/>
      <c r="P2056" s="50"/>
      <c r="Q2056" s="52"/>
      <c r="R2056" s="21"/>
    </row>
    <row r="2057" spans="2:18" x14ac:dyDescent="0.2">
      <c r="B2057" s="34">
        <v>17</v>
      </c>
      <c r="C2057" s="47">
        <v>0.18099999999999999</v>
      </c>
      <c r="D2057" s="47"/>
      <c r="E2057" s="47">
        <f t="shared" si="552"/>
        <v>0.61650000000000005</v>
      </c>
      <c r="F2057" s="34">
        <f t="shared" si="551"/>
        <v>3</v>
      </c>
      <c r="G2057" s="47">
        <f t="shared" si="553"/>
        <v>1.8495000000000001</v>
      </c>
      <c r="H2057" s="51"/>
      <c r="I2057" s="33">
        <v>20</v>
      </c>
      <c r="J2057" s="33">
        <v>-1.3779999999999999</v>
      </c>
      <c r="K2057" s="47">
        <f t="shared" si="554"/>
        <v>-1.0760000000000001</v>
      </c>
      <c r="L2057" s="34">
        <f t="shared" si="555"/>
        <v>3</v>
      </c>
      <c r="M2057" s="47">
        <f t="shared" si="556"/>
        <v>-3.2280000000000002</v>
      </c>
      <c r="N2057" s="50"/>
      <c r="O2057" s="50"/>
      <c r="P2057" s="50"/>
      <c r="Q2057" s="52"/>
      <c r="R2057" s="21"/>
    </row>
    <row r="2058" spans="2:18" x14ac:dyDescent="0.2">
      <c r="B2058" s="34">
        <v>20</v>
      </c>
      <c r="C2058" s="47">
        <v>-0.94899999999999995</v>
      </c>
      <c r="D2058" s="47"/>
      <c r="E2058" s="47">
        <f t="shared" si="552"/>
        <v>-0.38400000000000001</v>
      </c>
      <c r="F2058" s="34">
        <f t="shared" si="551"/>
        <v>3</v>
      </c>
      <c r="G2058" s="47">
        <f t="shared" si="553"/>
        <v>-1.1520000000000001</v>
      </c>
      <c r="H2058" s="51"/>
      <c r="I2058" s="33">
        <v>25</v>
      </c>
      <c r="J2058" s="33">
        <v>-1.478</v>
      </c>
      <c r="K2058" s="47">
        <f t="shared" si="554"/>
        <v>-1.4279999999999999</v>
      </c>
      <c r="L2058" s="34">
        <f t="shared" si="555"/>
        <v>5</v>
      </c>
      <c r="M2058" s="47">
        <f t="shared" si="556"/>
        <v>-7.14</v>
      </c>
      <c r="N2058" s="53"/>
      <c r="O2058" s="53"/>
      <c r="P2058" s="53"/>
      <c r="Q2058" s="52"/>
      <c r="R2058" s="21"/>
    </row>
    <row r="2059" spans="2:18" x14ac:dyDescent="0.2">
      <c r="B2059" s="34">
        <v>24</v>
      </c>
      <c r="C2059" s="47">
        <v>-1.9179999999999999</v>
      </c>
      <c r="D2059" s="47"/>
      <c r="E2059" s="47">
        <f t="shared" si="552"/>
        <v>-1.4335</v>
      </c>
      <c r="F2059" s="34">
        <f t="shared" si="551"/>
        <v>4</v>
      </c>
      <c r="G2059" s="47">
        <f t="shared" si="553"/>
        <v>-5.734</v>
      </c>
      <c r="H2059" s="34"/>
      <c r="I2059" s="34">
        <f>I2060-(J2059-J2060)*2</f>
        <v>26.48</v>
      </c>
      <c r="J2059" s="34">
        <v>-1.6</v>
      </c>
      <c r="K2059" s="47">
        <f t="shared" si="554"/>
        <v>-1.5390000000000001</v>
      </c>
      <c r="L2059" s="34">
        <f t="shared" si="555"/>
        <v>1.4800000000000004</v>
      </c>
      <c r="M2059" s="47">
        <f t="shared" si="556"/>
        <v>-2.2777200000000009</v>
      </c>
      <c r="N2059" s="50"/>
      <c r="O2059" s="50"/>
      <c r="P2059" s="50"/>
      <c r="Q2059" s="52"/>
      <c r="R2059" s="21"/>
    </row>
    <row r="2060" spans="2:18" x14ac:dyDescent="0.2">
      <c r="B2060" s="34">
        <v>28</v>
      </c>
      <c r="C2060" s="47">
        <v>-2.0630000000000002</v>
      </c>
      <c r="D2060" s="47"/>
      <c r="E2060" s="47">
        <f t="shared" si="552"/>
        <v>-1.9904999999999999</v>
      </c>
      <c r="F2060" s="34">
        <f t="shared" si="551"/>
        <v>4</v>
      </c>
      <c r="G2060" s="47">
        <f t="shared" si="553"/>
        <v>-7.9619999999999997</v>
      </c>
      <c r="H2060" s="34"/>
      <c r="I2060" s="33">
        <f>I2061-9</f>
        <v>27</v>
      </c>
      <c r="J2060" s="33">
        <f>J2061</f>
        <v>-1.86</v>
      </c>
      <c r="K2060" s="47">
        <f t="shared" si="554"/>
        <v>-1.73</v>
      </c>
      <c r="L2060" s="34">
        <f t="shared" si="555"/>
        <v>0.51999999999999957</v>
      </c>
      <c r="M2060" s="47">
        <f t="shared" si="556"/>
        <v>-0.89959999999999929</v>
      </c>
      <c r="N2060" s="53"/>
      <c r="O2060" s="53"/>
      <c r="P2060" s="53"/>
      <c r="Q2060" s="52"/>
      <c r="R2060" s="21"/>
    </row>
    <row r="2061" spans="2:18" x14ac:dyDescent="0.2">
      <c r="B2061" s="34">
        <v>32</v>
      </c>
      <c r="C2061" s="47">
        <v>-2.1760000000000002</v>
      </c>
      <c r="D2061" s="47"/>
      <c r="E2061" s="47">
        <f t="shared" si="552"/>
        <v>-2.1195000000000004</v>
      </c>
      <c r="F2061" s="34">
        <f t="shared" si="551"/>
        <v>4</v>
      </c>
      <c r="G2061" s="47">
        <f t="shared" si="553"/>
        <v>-8.4780000000000015</v>
      </c>
      <c r="H2061" s="34"/>
      <c r="I2061" s="33">
        <v>36</v>
      </c>
      <c r="J2061" s="33">
        <v>-1.86</v>
      </c>
      <c r="K2061" s="47">
        <f t="shared" si="554"/>
        <v>-1.86</v>
      </c>
      <c r="L2061" s="34">
        <f t="shared" si="555"/>
        <v>9</v>
      </c>
      <c r="M2061" s="47">
        <f t="shared" si="556"/>
        <v>-16.740000000000002</v>
      </c>
      <c r="N2061" s="53"/>
      <c r="O2061" s="53"/>
      <c r="P2061" s="53"/>
      <c r="Q2061" s="52"/>
      <c r="R2061" s="21"/>
    </row>
    <row r="2062" spans="2:18" x14ac:dyDescent="0.2">
      <c r="B2062" s="34">
        <v>37</v>
      </c>
      <c r="C2062" s="47">
        <v>-2.2690000000000001</v>
      </c>
      <c r="D2062" s="47"/>
      <c r="E2062" s="47">
        <f t="shared" si="552"/>
        <v>-2.2225000000000001</v>
      </c>
      <c r="F2062" s="34">
        <f t="shared" si="551"/>
        <v>5</v>
      </c>
      <c r="G2062" s="47">
        <f t="shared" si="553"/>
        <v>-11.112500000000001</v>
      </c>
      <c r="H2062" s="34"/>
      <c r="I2062" s="34">
        <f>I2061+9</f>
        <v>45</v>
      </c>
      <c r="J2062" s="34">
        <f>J2061</f>
        <v>-1.86</v>
      </c>
      <c r="K2062" s="47">
        <f t="shared" si="554"/>
        <v>-1.86</v>
      </c>
      <c r="L2062" s="34">
        <f t="shared" si="555"/>
        <v>9</v>
      </c>
      <c r="M2062" s="47">
        <f t="shared" si="556"/>
        <v>-16.740000000000002</v>
      </c>
      <c r="N2062" s="50"/>
      <c r="O2062" s="50"/>
      <c r="P2062" s="50"/>
      <c r="Q2062" s="51"/>
      <c r="R2062" s="21"/>
    </row>
    <row r="2063" spans="2:18" x14ac:dyDescent="0.2">
      <c r="B2063" s="34">
        <v>40</v>
      </c>
      <c r="C2063" s="47">
        <v>-2.1789999999999998</v>
      </c>
      <c r="D2063" s="47"/>
      <c r="E2063" s="47">
        <f t="shared" si="552"/>
        <v>-2.2240000000000002</v>
      </c>
      <c r="F2063" s="34">
        <f t="shared" si="551"/>
        <v>3</v>
      </c>
      <c r="G2063" s="47">
        <f t="shared" si="553"/>
        <v>-6.6720000000000006</v>
      </c>
      <c r="H2063" s="54"/>
      <c r="I2063" s="34">
        <f>I2062+(J2063-J2062)*2</f>
        <v>45.52</v>
      </c>
      <c r="J2063" s="34">
        <v>-1.6</v>
      </c>
      <c r="K2063" s="47">
        <f t="shared" si="554"/>
        <v>-1.73</v>
      </c>
      <c r="L2063" s="34">
        <f t="shared" si="555"/>
        <v>0.52000000000000313</v>
      </c>
      <c r="M2063" s="47">
        <f t="shared" si="556"/>
        <v>-0.8996000000000054</v>
      </c>
      <c r="N2063" s="50"/>
      <c r="O2063" s="50"/>
      <c r="P2063" s="50"/>
      <c r="Q2063" s="51"/>
      <c r="R2063" s="21"/>
    </row>
    <row r="2064" spans="2:18" x14ac:dyDescent="0.2">
      <c r="B2064" s="34">
        <v>43</v>
      </c>
      <c r="C2064" s="47">
        <v>-2.0739999999999998</v>
      </c>
      <c r="D2064" s="47"/>
      <c r="E2064" s="47">
        <f t="shared" si="552"/>
        <v>-2.1265000000000001</v>
      </c>
      <c r="F2064" s="34">
        <f t="shared" si="551"/>
        <v>3</v>
      </c>
      <c r="G2064" s="47">
        <f t="shared" si="553"/>
        <v>-6.3795000000000002</v>
      </c>
      <c r="H2064" s="54"/>
      <c r="I2064" s="34">
        <v>50</v>
      </c>
      <c r="J2064" s="56">
        <v>-1.5549999999999999</v>
      </c>
      <c r="K2064" s="47">
        <f t="shared" si="554"/>
        <v>-1.5775000000000001</v>
      </c>
      <c r="L2064" s="34">
        <f t="shared" si="555"/>
        <v>4.4799999999999969</v>
      </c>
      <c r="M2064" s="47">
        <f t="shared" si="556"/>
        <v>-7.0671999999999953</v>
      </c>
      <c r="N2064" s="50"/>
      <c r="O2064" s="50"/>
      <c r="P2064" s="50"/>
      <c r="Q2064" s="51"/>
      <c r="R2064" s="21"/>
    </row>
    <row r="2065" spans="2:18" x14ac:dyDescent="0.2">
      <c r="B2065" s="48">
        <v>46</v>
      </c>
      <c r="C2065" s="55">
        <v>-1.867</v>
      </c>
      <c r="D2065" s="55"/>
      <c r="E2065" s="47">
        <f t="shared" si="552"/>
        <v>-1.9704999999999999</v>
      </c>
      <c r="F2065" s="34">
        <f t="shared" si="551"/>
        <v>3</v>
      </c>
      <c r="G2065" s="47">
        <f t="shared" si="553"/>
        <v>-5.9115000000000002</v>
      </c>
      <c r="H2065" s="54"/>
      <c r="I2065" s="48">
        <v>55</v>
      </c>
      <c r="J2065" s="48">
        <v>-0.97699999999999998</v>
      </c>
      <c r="K2065" s="47">
        <f t="shared" si="554"/>
        <v>-1.266</v>
      </c>
      <c r="L2065" s="34">
        <f t="shared" si="555"/>
        <v>5</v>
      </c>
      <c r="M2065" s="47">
        <f t="shared" si="556"/>
        <v>-6.33</v>
      </c>
      <c r="N2065" s="50"/>
      <c r="O2065" s="50"/>
      <c r="P2065" s="50"/>
      <c r="Q2065" s="51"/>
      <c r="R2065" s="21"/>
    </row>
    <row r="2066" spans="2:18" x14ac:dyDescent="0.2">
      <c r="B2066" s="48">
        <v>50</v>
      </c>
      <c r="C2066" s="55">
        <v>-0.81799999999999995</v>
      </c>
      <c r="D2066" s="55"/>
      <c r="E2066" s="47">
        <f t="shared" si="552"/>
        <v>-1.3425</v>
      </c>
      <c r="F2066" s="34">
        <f t="shared" si="551"/>
        <v>4</v>
      </c>
      <c r="G2066" s="47">
        <f t="shared" si="553"/>
        <v>-5.37</v>
      </c>
      <c r="H2066" s="54"/>
      <c r="I2066" s="48">
        <v>58</v>
      </c>
      <c r="J2066" s="48">
        <v>-0.28499999999999998</v>
      </c>
      <c r="K2066" s="47">
        <f t="shared" si="554"/>
        <v>-0.63100000000000001</v>
      </c>
      <c r="L2066" s="34">
        <f t="shared" si="555"/>
        <v>3</v>
      </c>
      <c r="M2066" s="47">
        <f t="shared" si="556"/>
        <v>-1.893</v>
      </c>
      <c r="N2066" s="51"/>
      <c r="O2066" s="53"/>
      <c r="P2066" s="53"/>
      <c r="Q2066" s="51"/>
    </row>
    <row r="2067" spans="2:18" x14ac:dyDescent="0.2">
      <c r="B2067" s="48">
        <v>54</v>
      </c>
      <c r="C2067" s="55">
        <v>-0.379</v>
      </c>
      <c r="D2067" s="55"/>
      <c r="E2067" s="47">
        <f t="shared" si="552"/>
        <v>-0.59850000000000003</v>
      </c>
      <c r="F2067" s="34">
        <f t="shared" si="551"/>
        <v>4</v>
      </c>
      <c r="G2067" s="47">
        <f t="shared" si="553"/>
        <v>-2.3940000000000001</v>
      </c>
      <c r="H2067" s="54"/>
      <c r="I2067" s="48">
        <v>61</v>
      </c>
      <c r="J2067" s="48">
        <v>0.22</v>
      </c>
      <c r="K2067" s="47">
        <f t="shared" si="554"/>
        <v>-3.2499999999999987E-2</v>
      </c>
      <c r="L2067" s="34">
        <f t="shared" si="555"/>
        <v>3</v>
      </c>
      <c r="M2067" s="47">
        <f t="shared" si="556"/>
        <v>-9.7499999999999962E-2</v>
      </c>
      <c r="N2067" s="51"/>
      <c r="O2067" s="57"/>
      <c r="P2067" s="57"/>
      <c r="Q2067" s="51"/>
    </row>
    <row r="2068" spans="2:18" x14ac:dyDescent="0.2">
      <c r="B2068" s="48">
        <v>57</v>
      </c>
      <c r="C2068" s="55">
        <v>0.63100000000000001</v>
      </c>
      <c r="D2068" s="55"/>
      <c r="E2068" s="47">
        <f t="shared" si="552"/>
        <v>0.126</v>
      </c>
      <c r="F2068" s="34">
        <f t="shared" si="551"/>
        <v>3</v>
      </c>
      <c r="G2068" s="47">
        <f t="shared" si="553"/>
        <v>0.378</v>
      </c>
      <c r="H2068" s="51"/>
      <c r="I2068" s="48">
        <v>64</v>
      </c>
      <c r="J2068" s="48">
        <v>1.1240000000000001</v>
      </c>
      <c r="K2068" s="47">
        <f t="shared" si="554"/>
        <v>0.67200000000000004</v>
      </c>
      <c r="L2068" s="34">
        <f t="shared" si="555"/>
        <v>3</v>
      </c>
      <c r="M2068" s="47">
        <f t="shared" si="556"/>
        <v>2.016</v>
      </c>
      <c r="N2068" s="51"/>
      <c r="O2068" s="57"/>
      <c r="P2068" s="57"/>
      <c r="Q2068" s="51"/>
    </row>
    <row r="2069" spans="2:18" x14ac:dyDescent="0.2">
      <c r="B2069" s="48">
        <v>60</v>
      </c>
      <c r="C2069" s="55">
        <v>1.63</v>
      </c>
      <c r="D2069" s="55"/>
      <c r="E2069" s="47">
        <f t="shared" si="552"/>
        <v>1.1305000000000001</v>
      </c>
      <c r="F2069" s="34">
        <f t="shared" si="551"/>
        <v>3</v>
      </c>
      <c r="G2069" s="47">
        <f t="shared" si="553"/>
        <v>3.3915000000000002</v>
      </c>
      <c r="H2069" s="51"/>
      <c r="I2069" s="48">
        <v>66</v>
      </c>
      <c r="J2069" s="48">
        <v>2.1120000000000001</v>
      </c>
      <c r="K2069" s="47">
        <f t="shared" si="554"/>
        <v>1.6180000000000001</v>
      </c>
      <c r="L2069" s="34">
        <f t="shared" si="555"/>
        <v>2</v>
      </c>
      <c r="M2069" s="47">
        <f t="shared" si="556"/>
        <v>3.2360000000000002</v>
      </c>
      <c r="N2069" s="57"/>
      <c r="O2069" s="57"/>
      <c r="P2069" s="57"/>
      <c r="Q2069" s="51"/>
    </row>
    <row r="2070" spans="2:18" x14ac:dyDescent="0.2">
      <c r="B2070" s="48">
        <v>62</v>
      </c>
      <c r="C2070" s="55">
        <v>3.3279999999999998</v>
      </c>
      <c r="D2070" s="55"/>
      <c r="E2070" s="47">
        <f t="shared" si="552"/>
        <v>2.4790000000000001</v>
      </c>
      <c r="F2070" s="34">
        <f t="shared" si="551"/>
        <v>2</v>
      </c>
      <c r="G2070" s="47">
        <f t="shared" si="553"/>
        <v>4.9580000000000002</v>
      </c>
      <c r="H2070" s="51"/>
      <c r="I2070" s="48">
        <v>68</v>
      </c>
      <c r="J2070" s="48">
        <v>3.0219999999999998</v>
      </c>
      <c r="K2070" s="47">
        <f t="shared" si="554"/>
        <v>2.5670000000000002</v>
      </c>
      <c r="L2070" s="34">
        <f t="shared" si="555"/>
        <v>2</v>
      </c>
      <c r="M2070" s="47">
        <f t="shared" si="556"/>
        <v>5.1340000000000003</v>
      </c>
      <c r="N2070" s="57"/>
      <c r="O2070" s="57"/>
      <c r="P2070" s="57"/>
      <c r="Q2070" s="51"/>
    </row>
    <row r="2071" spans="2:18" x14ac:dyDescent="0.2">
      <c r="B2071" s="48">
        <v>64</v>
      </c>
      <c r="C2071" s="55">
        <v>4.8410000000000002</v>
      </c>
      <c r="D2071" s="55"/>
      <c r="E2071" s="47">
        <f t="shared" si="552"/>
        <v>4.0845000000000002</v>
      </c>
      <c r="F2071" s="34">
        <f t="shared" si="551"/>
        <v>2</v>
      </c>
      <c r="G2071" s="47">
        <f t="shared" si="553"/>
        <v>8.1690000000000005</v>
      </c>
      <c r="H2071" s="51"/>
      <c r="I2071" s="48">
        <v>70</v>
      </c>
      <c r="J2071" s="48">
        <v>4.3259999999999996</v>
      </c>
      <c r="K2071" s="47">
        <f t="shared" si="554"/>
        <v>3.6739999999999995</v>
      </c>
      <c r="L2071" s="34">
        <f t="shared" si="555"/>
        <v>2</v>
      </c>
      <c r="M2071" s="47">
        <f t="shared" si="556"/>
        <v>7.347999999999999</v>
      </c>
      <c r="N2071" s="57"/>
      <c r="O2071" s="57"/>
      <c r="P2071" s="57"/>
      <c r="Q2071" s="51"/>
    </row>
    <row r="2072" spans="2:18" x14ac:dyDescent="0.2">
      <c r="B2072" s="48">
        <v>69</v>
      </c>
      <c r="C2072" s="55">
        <v>4.7720000000000002</v>
      </c>
      <c r="D2072" s="55"/>
      <c r="E2072" s="47">
        <f t="shared" si="552"/>
        <v>4.8064999999999998</v>
      </c>
      <c r="F2072" s="34">
        <f t="shared" si="551"/>
        <v>5</v>
      </c>
      <c r="G2072" s="47">
        <f t="shared" si="553"/>
        <v>24.032499999999999</v>
      </c>
      <c r="H2072" s="47"/>
      <c r="I2072" s="48">
        <v>74</v>
      </c>
      <c r="J2072" s="48">
        <v>4.335</v>
      </c>
      <c r="K2072" s="47">
        <f t="shared" si="554"/>
        <v>4.3304999999999998</v>
      </c>
      <c r="L2072" s="34">
        <f t="shared" si="555"/>
        <v>4</v>
      </c>
      <c r="M2072" s="47">
        <f t="shared" si="556"/>
        <v>17.321999999999999</v>
      </c>
      <c r="N2072" s="57"/>
      <c r="O2072" s="57"/>
      <c r="P2072" s="57"/>
      <c r="Q2072" s="51"/>
    </row>
    <row r="2073" spans="2:18" x14ac:dyDescent="0.2">
      <c r="B2073" s="48">
        <v>74</v>
      </c>
      <c r="C2073" s="55">
        <v>4.8230000000000004</v>
      </c>
      <c r="D2073" s="55"/>
      <c r="E2073" s="47">
        <f t="shared" si="552"/>
        <v>4.7975000000000003</v>
      </c>
      <c r="F2073" s="34">
        <f t="shared" si="551"/>
        <v>5</v>
      </c>
      <c r="G2073" s="47">
        <f t="shared" si="553"/>
        <v>23.987500000000001</v>
      </c>
      <c r="H2073" s="47"/>
      <c r="I2073" s="47">
        <v>75</v>
      </c>
      <c r="J2073" s="48">
        <v>4.7249999999999996</v>
      </c>
      <c r="K2073" s="47">
        <f t="shared" si="554"/>
        <v>4.5299999999999994</v>
      </c>
      <c r="L2073" s="34">
        <f t="shared" si="555"/>
        <v>1</v>
      </c>
      <c r="M2073" s="47">
        <f t="shared" si="556"/>
        <v>4.5299999999999994</v>
      </c>
      <c r="N2073" s="53"/>
      <c r="O2073" s="57"/>
      <c r="P2073" s="57"/>
      <c r="Q2073" s="51"/>
    </row>
    <row r="2074" spans="2:18" x14ac:dyDescent="0.2">
      <c r="B2074" s="48">
        <v>77</v>
      </c>
      <c r="C2074" s="55">
        <v>3.6320000000000001</v>
      </c>
      <c r="D2074" s="55"/>
      <c r="E2074" s="47">
        <f t="shared" ref="E2074:E2076" si="557">(C2073+C2074)/2</f>
        <v>4.2275</v>
      </c>
      <c r="F2074" s="34">
        <f t="shared" si="551"/>
        <v>3</v>
      </c>
      <c r="G2074" s="47">
        <f t="shared" ref="G2074:G2076" si="558">E2074*F2074</f>
        <v>12.682500000000001</v>
      </c>
      <c r="H2074" s="47"/>
      <c r="I2074" s="47">
        <v>79</v>
      </c>
      <c r="J2074" s="48">
        <v>4.7359999999999998</v>
      </c>
      <c r="K2074" s="47">
        <f t="shared" si="554"/>
        <v>4.7304999999999993</v>
      </c>
      <c r="L2074" s="34">
        <f t="shared" si="555"/>
        <v>4</v>
      </c>
      <c r="M2074" s="47">
        <f t="shared" si="556"/>
        <v>18.921999999999997</v>
      </c>
      <c r="N2074" s="50"/>
      <c r="O2074" s="50"/>
      <c r="P2074" s="50"/>
      <c r="Q2074" s="51"/>
      <c r="R2074" s="21"/>
    </row>
    <row r="2075" spans="2:18" x14ac:dyDescent="0.2">
      <c r="B2075" s="48">
        <v>81</v>
      </c>
      <c r="C2075" s="55">
        <v>3.431</v>
      </c>
      <c r="D2075" s="55"/>
      <c r="E2075" s="47">
        <f t="shared" si="557"/>
        <v>3.5315000000000003</v>
      </c>
      <c r="F2075" s="34">
        <f t="shared" si="551"/>
        <v>4</v>
      </c>
      <c r="G2075" s="47">
        <f t="shared" si="558"/>
        <v>14.126000000000001</v>
      </c>
      <c r="H2075" s="47"/>
      <c r="I2075" s="47">
        <v>84</v>
      </c>
      <c r="J2075" s="48">
        <v>4.7130000000000001</v>
      </c>
      <c r="K2075" s="47">
        <f t="shared" si="554"/>
        <v>4.7244999999999999</v>
      </c>
      <c r="L2075" s="34">
        <f t="shared" si="555"/>
        <v>5</v>
      </c>
      <c r="M2075" s="47">
        <f t="shared" si="556"/>
        <v>23.622499999999999</v>
      </c>
      <c r="N2075" s="50"/>
      <c r="O2075" s="50"/>
      <c r="P2075" s="50"/>
      <c r="Q2075" s="51"/>
      <c r="R2075" s="21"/>
    </row>
    <row r="2076" spans="2:18" x14ac:dyDescent="0.2">
      <c r="B2076" s="48">
        <v>85</v>
      </c>
      <c r="C2076" s="55">
        <v>3.3319999999999999</v>
      </c>
      <c r="D2076" s="55"/>
      <c r="E2076" s="47">
        <f t="shared" si="557"/>
        <v>3.3815</v>
      </c>
      <c r="F2076" s="34">
        <f t="shared" si="551"/>
        <v>4</v>
      </c>
      <c r="G2076" s="47">
        <f t="shared" si="558"/>
        <v>13.526</v>
      </c>
      <c r="H2076" s="47"/>
      <c r="I2076" s="47">
        <v>86</v>
      </c>
      <c r="J2076" s="48">
        <v>4.7119999999999997</v>
      </c>
      <c r="K2076" s="47">
        <f t="shared" si="554"/>
        <v>4.7125000000000004</v>
      </c>
      <c r="L2076" s="34">
        <f t="shared" si="555"/>
        <v>2</v>
      </c>
      <c r="M2076" s="47">
        <f t="shared" si="556"/>
        <v>9.4250000000000007</v>
      </c>
      <c r="N2076" s="50"/>
      <c r="O2076" s="50"/>
      <c r="P2076" s="50"/>
      <c r="Q2076" s="51"/>
      <c r="R2076" s="21"/>
    </row>
    <row r="2077" spans="2:18" x14ac:dyDescent="0.2">
      <c r="B2077" s="48"/>
      <c r="C2077" s="55"/>
      <c r="D2077" s="55"/>
      <c r="E2077" s="47"/>
      <c r="F2077" s="34">
        <f>SUM(F2051:F2076)</f>
        <v>85</v>
      </c>
      <c r="G2077" s="47">
        <f>SUM(G2051:G2076)</f>
        <v>84.201999999999998</v>
      </c>
      <c r="H2077" s="47"/>
      <c r="I2077" s="47"/>
      <c r="J2077" s="48"/>
      <c r="K2077" s="47"/>
      <c r="L2077" s="34">
        <f>SUM(L2052:L2076)</f>
        <v>86</v>
      </c>
      <c r="M2077" s="47">
        <f>SUM(M2052:M2076)</f>
        <v>38.134379999999993</v>
      </c>
      <c r="N2077" s="50"/>
      <c r="O2077" s="50"/>
      <c r="P2077" s="50"/>
      <c r="Q2077" s="51"/>
      <c r="R2077" s="21"/>
    </row>
    <row r="2078" spans="2:18" x14ac:dyDescent="0.2">
      <c r="B2078" s="48"/>
      <c r="C2078" s="55"/>
      <c r="D2078" s="55"/>
      <c r="E2078" s="47"/>
      <c r="F2078" s="34"/>
      <c r="G2078" s="47"/>
      <c r="H2078" s="34" t="s">
        <v>10</v>
      </c>
      <c r="I2078" s="34"/>
      <c r="J2078" s="34">
        <f>G2077</f>
        <v>84.201999999999998</v>
      </c>
      <c r="K2078" s="47" t="s">
        <v>11</v>
      </c>
      <c r="L2078" s="34">
        <f>M2077</f>
        <v>38.134379999999993</v>
      </c>
      <c r="M2078" s="47">
        <v>0</v>
      </c>
      <c r="N2078" s="50"/>
      <c r="O2078" s="50"/>
      <c r="P2078" s="50"/>
      <c r="Q2078" s="51"/>
      <c r="R2078" s="21"/>
    </row>
    <row r="2079" spans="2:18" x14ac:dyDescent="0.2">
      <c r="B2079" s="52"/>
      <c r="C2079" s="59"/>
      <c r="D2079" s="59"/>
      <c r="E2079" s="51"/>
      <c r="F2079" s="51"/>
      <c r="G2079" s="51"/>
      <c r="H2079" s="51"/>
      <c r="I2079" s="51"/>
      <c r="J2079" s="60"/>
      <c r="K2079" s="51"/>
      <c r="L2079" s="51"/>
      <c r="M2079" s="51"/>
      <c r="N2079" s="51"/>
      <c r="O2079" s="51"/>
      <c r="P2079" s="51"/>
      <c r="Q2079" s="51"/>
    </row>
    <row r="2080" spans="2:18" ht="15" x14ac:dyDescent="0.2">
      <c r="B2080" s="58"/>
      <c r="C2080" s="61"/>
      <c r="D2080" s="61"/>
      <c r="E2080" s="58"/>
      <c r="F2080" s="54" t="s">
        <v>7</v>
      </c>
      <c r="G2080" s="54"/>
      <c r="H2080" s="160">
        <v>11.6</v>
      </c>
      <c r="I2080" s="160"/>
      <c r="J2080" s="58"/>
      <c r="K2080" s="58"/>
      <c r="L2080" s="58"/>
      <c r="M2080" s="58"/>
      <c r="N2080" s="57"/>
      <c r="O2080" s="57"/>
      <c r="P2080" s="57"/>
      <c r="Q2080" s="51"/>
    </row>
    <row r="2081" spans="2:18" x14ac:dyDescent="0.2">
      <c r="B2081" s="161" t="s">
        <v>8</v>
      </c>
      <c r="C2081" s="161"/>
      <c r="D2081" s="161"/>
      <c r="E2081" s="161"/>
      <c r="F2081" s="161"/>
      <c r="G2081" s="161"/>
      <c r="H2081" s="51"/>
      <c r="I2081" s="161" t="s">
        <v>9</v>
      </c>
      <c r="J2081" s="161"/>
      <c r="K2081" s="161"/>
      <c r="L2081" s="161"/>
      <c r="M2081" s="161"/>
      <c r="N2081" s="62"/>
      <c r="O2081" s="62"/>
      <c r="P2081" s="50">
        <f>I2094-I2092</f>
        <v>18</v>
      </c>
      <c r="Q2081" s="51"/>
    </row>
    <row r="2082" spans="2:18" x14ac:dyDescent="0.2">
      <c r="B2082" s="34">
        <v>0</v>
      </c>
      <c r="C2082" s="47">
        <v>1.4670000000000001</v>
      </c>
      <c r="D2082" s="47"/>
      <c r="E2082" s="34"/>
      <c r="F2082" s="34"/>
      <c r="G2082" s="34"/>
      <c r="H2082" s="34"/>
      <c r="I2082" s="33"/>
      <c r="J2082" s="33"/>
      <c r="K2082" s="47"/>
      <c r="L2082" s="34"/>
      <c r="M2082" s="47"/>
      <c r="N2082" s="50"/>
      <c r="O2082" s="50"/>
      <c r="P2082" s="50"/>
      <c r="Q2082" s="51"/>
      <c r="R2082" s="21"/>
    </row>
    <row r="2083" spans="2:18" x14ac:dyDescent="0.2">
      <c r="B2083" s="34">
        <v>5</v>
      </c>
      <c r="C2083" s="47">
        <v>1.486</v>
      </c>
      <c r="D2083" s="47"/>
      <c r="E2083" s="47">
        <f>(C2082+C2083)/2</f>
        <v>1.4765000000000001</v>
      </c>
      <c r="F2083" s="34">
        <f t="shared" ref="F2083:F2108" si="559">B2083-B2082</f>
        <v>5</v>
      </c>
      <c r="G2083" s="47">
        <f>E2083*F2083</f>
        <v>7.3825000000000003</v>
      </c>
      <c r="H2083" s="34"/>
      <c r="I2083" s="33">
        <v>0</v>
      </c>
      <c r="J2083" s="33">
        <v>1.0660000000000001</v>
      </c>
      <c r="K2083" s="47"/>
      <c r="L2083" s="34"/>
      <c r="M2083" s="47"/>
      <c r="N2083" s="50"/>
      <c r="O2083" s="50"/>
      <c r="P2083" s="50"/>
      <c r="Q2083" s="52"/>
      <c r="R2083" s="21"/>
    </row>
    <row r="2084" spans="2:18" x14ac:dyDescent="0.2">
      <c r="B2084" s="34">
        <v>7</v>
      </c>
      <c r="C2084" s="47">
        <v>1.5720000000000001</v>
      </c>
      <c r="D2084" s="47"/>
      <c r="E2084" s="47">
        <f t="shared" ref="E2084:E2108" si="560">(C2083+C2084)/2</f>
        <v>1.5289999999999999</v>
      </c>
      <c r="F2084" s="34">
        <f t="shared" si="559"/>
        <v>2</v>
      </c>
      <c r="G2084" s="47">
        <f t="shared" ref="G2084:G2108" si="561">E2084*F2084</f>
        <v>3.0579999999999998</v>
      </c>
      <c r="H2084" s="34"/>
      <c r="I2084" s="33">
        <v>5</v>
      </c>
      <c r="J2084" s="33">
        <v>1.077</v>
      </c>
      <c r="K2084" s="47">
        <f t="shared" ref="K2084:K2108" si="562">AVERAGE(J2083,J2084)</f>
        <v>1.0714999999999999</v>
      </c>
      <c r="L2084" s="34">
        <f t="shared" ref="L2084:L2108" si="563">I2084-I2083</f>
        <v>5</v>
      </c>
      <c r="M2084" s="47">
        <f t="shared" ref="M2084:M2108" si="564">L2084*K2084</f>
        <v>5.3574999999999999</v>
      </c>
      <c r="N2084" s="50"/>
      <c r="O2084" s="50"/>
      <c r="P2084" s="50"/>
      <c r="Q2084" s="52"/>
      <c r="R2084" s="21"/>
    </row>
    <row r="2085" spans="2:18" x14ac:dyDescent="0.2">
      <c r="B2085" s="34">
        <v>8</v>
      </c>
      <c r="C2085" s="47">
        <v>2.2559999999999998</v>
      </c>
      <c r="D2085" s="47"/>
      <c r="E2085" s="47">
        <f t="shared" si="560"/>
        <v>1.9139999999999999</v>
      </c>
      <c r="F2085" s="34">
        <f t="shared" si="559"/>
        <v>1</v>
      </c>
      <c r="G2085" s="47">
        <f t="shared" si="561"/>
        <v>1.9139999999999999</v>
      </c>
      <c r="H2085" s="34"/>
      <c r="I2085" s="33">
        <v>10</v>
      </c>
      <c r="J2085" s="33">
        <v>1.125</v>
      </c>
      <c r="K2085" s="47">
        <f t="shared" si="562"/>
        <v>1.101</v>
      </c>
      <c r="L2085" s="34">
        <f t="shared" si="563"/>
        <v>5</v>
      </c>
      <c r="M2085" s="47">
        <f t="shared" si="564"/>
        <v>5.5049999999999999</v>
      </c>
      <c r="N2085" s="50"/>
      <c r="O2085" s="50"/>
      <c r="P2085" s="50"/>
      <c r="Q2085" s="52"/>
      <c r="R2085" s="21"/>
    </row>
    <row r="2086" spans="2:18" x14ac:dyDescent="0.2">
      <c r="B2086" s="34">
        <v>10</v>
      </c>
      <c r="C2086" s="47">
        <v>2.2749999999999999</v>
      </c>
      <c r="D2086" s="47"/>
      <c r="E2086" s="47">
        <f t="shared" si="560"/>
        <v>2.2654999999999998</v>
      </c>
      <c r="F2086" s="34">
        <f t="shared" si="559"/>
        <v>2</v>
      </c>
      <c r="G2086" s="47">
        <f t="shared" si="561"/>
        <v>4.5309999999999997</v>
      </c>
      <c r="H2086" s="34"/>
      <c r="I2086" s="33">
        <v>12</v>
      </c>
      <c r="J2086" s="33">
        <v>0.125</v>
      </c>
      <c r="K2086" s="47">
        <f t="shared" si="562"/>
        <v>0.625</v>
      </c>
      <c r="L2086" s="34">
        <f t="shared" si="563"/>
        <v>2</v>
      </c>
      <c r="M2086" s="47">
        <f t="shared" si="564"/>
        <v>1.25</v>
      </c>
      <c r="N2086" s="50"/>
      <c r="O2086" s="50"/>
      <c r="P2086" s="50"/>
      <c r="Q2086" s="52"/>
      <c r="R2086" s="21"/>
    </row>
    <row r="2087" spans="2:18" x14ac:dyDescent="0.2">
      <c r="B2087" s="34">
        <v>12</v>
      </c>
      <c r="C2087" s="47">
        <v>1.0660000000000001</v>
      </c>
      <c r="D2087" s="47"/>
      <c r="E2087" s="47">
        <f t="shared" si="560"/>
        <v>1.6705000000000001</v>
      </c>
      <c r="F2087" s="34">
        <f t="shared" si="559"/>
        <v>2</v>
      </c>
      <c r="G2087" s="47">
        <f t="shared" si="561"/>
        <v>3.3410000000000002</v>
      </c>
      <c r="H2087" s="34"/>
      <c r="I2087" s="33">
        <v>14</v>
      </c>
      <c r="J2087" s="33">
        <v>-0.47399999999999998</v>
      </c>
      <c r="K2087" s="47">
        <f t="shared" si="562"/>
        <v>-0.17449999999999999</v>
      </c>
      <c r="L2087" s="34">
        <f t="shared" si="563"/>
        <v>2</v>
      </c>
      <c r="M2087" s="47">
        <f t="shared" si="564"/>
        <v>-0.34899999999999998</v>
      </c>
      <c r="N2087" s="50"/>
      <c r="O2087" s="50"/>
      <c r="P2087" s="50"/>
      <c r="Q2087" s="52"/>
      <c r="R2087" s="21"/>
    </row>
    <row r="2088" spans="2:18" x14ac:dyDescent="0.2">
      <c r="B2088" s="34">
        <v>15</v>
      </c>
      <c r="C2088" s="47">
        <v>0.27200000000000002</v>
      </c>
      <c r="D2088" s="47"/>
      <c r="E2088" s="47">
        <f t="shared" si="560"/>
        <v>0.66900000000000004</v>
      </c>
      <c r="F2088" s="34">
        <f t="shared" si="559"/>
        <v>3</v>
      </c>
      <c r="G2088" s="47">
        <f t="shared" si="561"/>
        <v>2.0070000000000001</v>
      </c>
      <c r="H2088" s="51"/>
      <c r="I2088" s="33">
        <v>17</v>
      </c>
      <c r="J2088" s="33">
        <v>-0.77400000000000002</v>
      </c>
      <c r="K2088" s="47">
        <f t="shared" si="562"/>
        <v>-0.624</v>
      </c>
      <c r="L2088" s="34">
        <f t="shared" si="563"/>
        <v>3</v>
      </c>
      <c r="M2088" s="47">
        <f t="shared" si="564"/>
        <v>-1.8719999999999999</v>
      </c>
      <c r="N2088" s="50"/>
      <c r="O2088" s="50"/>
      <c r="P2088" s="50"/>
      <c r="Q2088" s="52"/>
      <c r="R2088" s="21"/>
    </row>
    <row r="2089" spans="2:18" x14ac:dyDescent="0.2">
      <c r="B2089" s="34">
        <v>18</v>
      </c>
      <c r="C2089" s="47">
        <v>-1.232</v>
      </c>
      <c r="D2089" s="47"/>
      <c r="E2089" s="47">
        <f t="shared" si="560"/>
        <v>-0.48</v>
      </c>
      <c r="F2089" s="34">
        <f t="shared" si="559"/>
        <v>3</v>
      </c>
      <c r="G2089" s="47">
        <f t="shared" si="561"/>
        <v>-1.44</v>
      </c>
      <c r="H2089" s="51"/>
      <c r="I2089" s="33">
        <v>20</v>
      </c>
      <c r="J2089" s="33">
        <v>-1.3779999999999999</v>
      </c>
      <c r="K2089" s="47">
        <f t="shared" si="562"/>
        <v>-1.0760000000000001</v>
      </c>
      <c r="L2089" s="34">
        <f t="shared" si="563"/>
        <v>3</v>
      </c>
      <c r="M2089" s="47">
        <f t="shared" si="564"/>
        <v>-3.2280000000000002</v>
      </c>
      <c r="N2089" s="50"/>
      <c r="O2089" s="50"/>
      <c r="P2089" s="50"/>
      <c r="Q2089" s="52"/>
      <c r="R2089" s="21"/>
    </row>
    <row r="2090" spans="2:18" x14ac:dyDescent="0.2">
      <c r="B2090" s="34">
        <v>21</v>
      </c>
      <c r="C2090" s="47">
        <v>-1.9350000000000001</v>
      </c>
      <c r="D2090" s="47"/>
      <c r="E2090" s="47">
        <f t="shared" si="560"/>
        <v>-1.5834999999999999</v>
      </c>
      <c r="F2090" s="34">
        <f t="shared" si="559"/>
        <v>3</v>
      </c>
      <c r="G2090" s="47">
        <f t="shared" si="561"/>
        <v>-4.7504999999999997</v>
      </c>
      <c r="H2090" s="51"/>
      <c r="I2090" s="33">
        <v>25</v>
      </c>
      <c r="J2090" s="33">
        <v>-1.478</v>
      </c>
      <c r="K2090" s="47">
        <f t="shared" si="562"/>
        <v>-1.4279999999999999</v>
      </c>
      <c r="L2090" s="34">
        <f t="shared" si="563"/>
        <v>5</v>
      </c>
      <c r="M2090" s="47">
        <f t="shared" si="564"/>
        <v>-7.14</v>
      </c>
      <c r="N2090" s="53"/>
      <c r="O2090" s="53"/>
      <c r="P2090" s="53"/>
      <c r="Q2090" s="52"/>
      <c r="R2090" s="21"/>
    </row>
    <row r="2091" spans="2:18" x14ac:dyDescent="0.2">
      <c r="B2091" s="34">
        <v>25</v>
      </c>
      <c r="C2091" s="47">
        <v>-2.1739999999999999</v>
      </c>
      <c r="D2091" s="47"/>
      <c r="E2091" s="47">
        <f t="shared" si="560"/>
        <v>-2.0545</v>
      </c>
      <c r="F2091" s="34">
        <f t="shared" si="559"/>
        <v>4</v>
      </c>
      <c r="G2091" s="47">
        <f t="shared" si="561"/>
        <v>-8.218</v>
      </c>
      <c r="H2091" s="34"/>
      <c r="I2091" s="34">
        <f>I2092-(J2091-J2092)*2</f>
        <v>26.48</v>
      </c>
      <c r="J2091" s="34">
        <v>-1.6</v>
      </c>
      <c r="K2091" s="47">
        <f t="shared" si="562"/>
        <v>-1.5390000000000001</v>
      </c>
      <c r="L2091" s="34">
        <f t="shared" si="563"/>
        <v>1.4800000000000004</v>
      </c>
      <c r="M2091" s="47">
        <f t="shared" si="564"/>
        <v>-2.2777200000000009</v>
      </c>
      <c r="N2091" s="50"/>
      <c r="O2091" s="50"/>
      <c r="P2091" s="50"/>
      <c r="Q2091" s="52"/>
      <c r="R2091" s="21"/>
    </row>
    <row r="2092" spans="2:18" x14ac:dyDescent="0.2">
      <c r="B2092" s="34">
        <v>30</v>
      </c>
      <c r="C2092" s="47">
        <v>-2.274</v>
      </c>
      <c r="D2092" s="47"/>
      <c r="E2092" s="47">
        <f t="shared" si="560"/>
        <v>-2.2240000000000002</v>
      </c>
      <c r="F2092" s="34">
        <f t="shared" si="559"/>
        <v>5</v>
      </c>
      <c r="G2092" s="47">
        <f t="shared" si="561"/>
        <v>-11.120000000000001</v>
      </c>
      <c r="H2092" s="34"/>
      <c r="I2092" s="33">
        <f>I2093-9</f>
        <v>27</v>
      </c>
      <c r="J2092" s="33">
        <f>J2093</f>
        <v>-1.86</v>
      </c>
      <c r="K2092" s="47">
        <f t="shared" si="562"/>
        <v>-1.73</v>
      </c>
      <c r="L2092" s="34">
        <f t="shared" si="563"/>
        <v>0.51999999999999957</v>
      </c>
      <c r="M2092" s="47">
        <f t="shared" si="564"/>
        <v>-0.89959999999999929</v>
      </c>
      <c r="N2092" s="53"/>
      <c r="O2092" s="53"/>
      <c r="P2092" s="53"/>
      <c r="Q2092" s="52"/>
      <c r="R2092" s="21"/>
    </row>
    <row r="2093" spans="2:18" x14ac:dyDescent="0.2">
      <c r="B2093" s="34">
        <v>34</v>
      </c>
      <c r="C2093" s="47">
        <v>-2.31</v>
      </c>
      <c r="D2093" s="47"/>
      <c r="E2093" s="47">
        <f t="shared" si="560"/>
        <v>-2.2919999999999998</v>
      </c>
      <c r="F2093" s="34">
        <f t="shared" si="559"/>
        <v>4</v>
      </c>
      <c r="G2093" s="47">
        <f t="shared" si="561"/>
        <v>-9.1679999999999993</v>
      </c>
      <c r="H2093" s="34"/>
      <c r="I2093" s="33">
        <v>36</v>
      </c>
      <c r="J2093" s="33">
        <v>-1.86</v>
      </c>
      <c r="K2093" s="47">
        <f t="shared" si="562"/>
        <v>-1.86</v>
      </c>
      <c r="L2093" s="34">
        <f t="shared" si="563"/>
        <v>9</v>
      </c>
      <c r="M2093" s="47">
        <f t="shared" si="564"/>
        <v>-16.740000000000002</v>
      </c>
      <c r="N2093" s="53"/>
      <c r="O2093" s="53"/>
      <c r="P2093" s="53"/>
      <c r="Q2093" s="52"/>
      <c r="R2093" s="21"/>
    </row>
    <row r="2094" spans="2:18" x14ac:dyDescent="0.2">
      <c r="B2094" s="34">
        <v>37</v>
      </c>
      <c r="C2094" s="47">
        <v>-2.33</v>
      </c>
      <c r="D2094" s="47"/>
      <c r="E2094" s="47">
        <f t="shared" si="560"/>
        <v>-2.3200000000000003</v>
      </c>
      <c r="F2094" s="34">
        <f t="shared" si="559"/>
        <v>3</v>
      </c>
      <c r="G2094" s="47">
        <f t="shared" si="561"/>
        <v>-6.9600000000000009</v>
      </c>
      <c r="H2094" s="34"/>
      <c r="I2094" s="34">
        <f>I2093+9</f>
        <v>45</v>
      </c>
      <c r="J2094" s="34">
        <f>J2093</f>
        <v>-1.86</v>
      </c>
      <c r="K2094" s="47">
        <f t="shared" si="562"/>
        <v>-1.86</v>
      </c>
      <c r="L2094" s="34">
        <f t="shared" si="563"/>
        <v>9</v>
      </c>
      <c r="M2094" s="47">
        <f t="shared" si="564"/>
        <v>-16.740000000000002</v>
      </c>
      <c r="N2094" s="50"/>
      <c r="O2094" s="50"/>
      <c r="P2094" s="50"/>
      <c r="Q2094" s="51"/>
      <c r="R2094" s="21"/>
    </row>
    <row r="2095" spans="2:18" x14ac:dyDescent="0.2">
      <c r="B2095" s="34">
        <v>40</v>
      </c>
      <c r="C2095" s="47">
        <v>-2.2949999999999999</v>
      </c>
      <c r="D2095" s="47"/>
      <c r="E2095" s="47">
        <f t="shared" si="560"/>
        <v>-2.3125</v>
      </c>
      <c r="F2095" s="34">
        <f t="shared" si="559"/>
        <v>3</v>
      </c>
      <c r="G2095" s="47">
        <f t="shared" si="561"/>
        <v>-6.9375</v>
      </c>
      <c r="H2095" s="54"/>
      <c r="I2095" s="34">
        <f>I2094+(J2095-J2094)*2</f>
        <v>45.52</v>
      </c>
      <c r="J2095" s="34">
        <v>-1.6</v>
      </c>
      <c r="K2095" s="47">
        <f t="shared" si="562"/>
        <v>-1.73</v>
      </c>
      <c r="L2095" s="34">
        <f t="shared" si="563"/>
        <v>0.52000000000000313</v>
      </c>
      <c r="M2095" s="47">
        <f t="shared" si="564"/>
        <v>-0.8996000000000054</v>
      </c>
      <c r="N2095" s="50"/>
      <c r="O2095" s="50"/>
      <c r="P2095" s="50"/>
      <c r="Q2095" s="51"/>
      <c r="R2095" s="21"/>
    </row>
    <row r="2096" spans="2:18" x14ac:dyDescent="0.2">
      <c r="B2096" s="34">
        <v>44</v>
      </c>
      <c r="C2096" s="47">
        <v>-2.1739999999999999</v>
      </c>
      <c r="D2096" s="47"/>
      <c r="E2096" s="47">
        <f t="shared" si="560"/>
        <v>-2.2344999999999997</v>
      </c>
      <c r="F2096" s="34">
        <f t="shared" si="559"/>
        <v>4</v>
      </c>
      <c r="G2096" s="47">
        <f t="shared" si="561"/>
        <v>-8.9379999999999988</v>
      </c>
      <c r="H2096" s="54"/>
      <c r="I2096" s="34">
        <v>50</v>
      </c>
      <c r="J2096" s="56">
        <v>-1.5549999999999999</v>
      </c>
      <c r="K2096" s="47">
        <f t="shared" si="562"/>
        <v>-1.5775000000000001</v>
      </c>
      <c r="L2096" s="34">
        <f t="shared" si="563"/>
        <v>4.4799999999999969</v>
      </c>
      <c r="M2096" s="47">
        <f t="shared" si="564"/>
        <v>-7.0671999999999953</v>
      </c>
      <c r="N2096" s="50"/>
      <c r="O2096" s="50"/>
      <c r="P2096" s="50"/>
      <c r="Q2096" s="51"/>
      <c r="R2096" s="21"/>
    </row>
    <row r="2097" spans="2:18" x14ac:dyDescent="0.2">
      <c r="B2097" s="48">
        <v>48</v>
      </c>
      <c r="C2097" s="55">
        <v>-1.885</v>
      </c>
      <c r="D2097" s="55"/>
      <c r="E2097" s="47">
        <f t="shared" si="560"/>
        <v>-2.0295000000000001</v>
      </c>
      <c r="F2097" s="34">
        <f t="shared" si="559"/>
        <v>4</v>
      </c>
      <c r="G2097" s="47">
        <f t="shared" si="561"/>
        <v>-8.1180000000000003</v>
      </c>
      <c r="H2097" s="54"/>
      <c r="I2097" s="48">
        <v>55</v>
      </c>
      <c r="J2097" s="48">
        <v>-0.97699999999999998</v>
      </c>
      <c r="K2097" s="47">
        <f t="shared" si="562"/>
        <v>-1.266</v>
      </c>
      <c r="L2097" s="34">
        <f t="shared" si="563"/>
        <v>5</v>
      </c>
      <c r="M2097" s="47">
        <f t="shared" si="564"/>
        <v>-6.33</v>
      </c>
      <c r="N2097" s="50"/>
      <c r="O2097" s="50"/>
      <c r="P2097" s="50"/>
      <c r="Q2097" s="51"/>
      <c r="R2097" s="21"/>
    </row>
    <row r="2098" spans="2:18" x14ac:dyDescent="0.2">
      <c r="B2098" s="48">
        <v>52</v>
      </c>
      <c r="C2098" s="55">
        <v>-1.43</v>
      </c>
      <c r="D2098" s="55"/>
      <c r="E2098" s="47">
        <f t="shared" si="560"/>
        <v>-1.6575</v>
      </c>
      <c r="F2098" s="34">
        <f t="shared" si="559"/>
        <v>4</v>
      </c>
      <c r="G2098" s="47">
        <f t="shared" si="561"/>
        <v>-6.63</v>
      </c>
      <c r="H2098" s="54"/>
      <c r="I2098" s="48">
        <v>58</v>
      </c>
      <c r="J2098" s="48">
        <v>-0.28499999999999998</v>
      </c>
      <c r="K2098" s="47">
        <f t="shared" si="562"/>
        <v>-0.63100000000000001</v>
      </c>
      <c r="L2098" s="34">
        <f t="shared" si="563"/>
        <v>3</v>
      </c>
      <c r="M2098" s="47">
        <f t="shared" si="564"/>
        <v>-1.893</v>
      </c>
      <c r="N2098" s="51"/>
      <c r="O2098" s="53"/>
      <c r="P2098" s="53"/>
      <c r="Q2098" s="51"/>
    </row>
    <row r="2099" spans="2:18" x14ac:dyDescent="0.2">
      <c r="B2099" s="48">
        <v>55</v>
      </c>
      <c r="C2099" s="55">
        <v>-0.72399999999999998</v>
      </c>
      <c r="D2099" s="55"/>
      <c r="E2099" s="47">
        <f t="shared" si="560"/>
        <v>-1.077</v>
      </c>
      <c r="F2099" s="34">
        <f t="shared" si="559"/>
        <v>3</v>
      </c>
      <c r="G2099" s="47">
        <f t="shared" si="561"/>
        <v>-3.2309999999999999</v>
      </c>
      <c r="H2099" s="54"/>
      <c r="I2099" s="48">
        <v>61</v>
      </c>
      <c r="J2099" s="48">
        <v>0.22</v>
      </c>
      <c r="K2099" s="47">
        <f t="shared" si="562"/>
        <v>-3.2499999999999987E-2</v>
      </c>
      <c r="L2099" s="34">
        <f t="shared" si="563"/>
        <v>3</v>
      </c>
      <c r="M2099" s="47">
        <f t="shared" si="564"/>
        <v>-9.7499999999999962E-2</v>
      </c>
      <c r="N2099" s="51"/>
      <c r="O2099" s="57"/>
      <c r="P2099" s="57"/>
      <c r="Q2099" s="51"/>
    </row>
    <row r="2100" spans="2:18" x14ac:dyDescent="0.2">
      <c r="B2100" s="48">
        <v>58</v>
      </c>
      <c r="C2100" s="55">
        <v>0.26800000000000002</v>
      </c>
      <c r="D2100" s="55"/>
      <c r="E2100" s="47">
        <f t="shared" si="560"/>
        <v>-0.22799999999999998</v>
      </c>
      <c r="F2100" s="34">
        <f t="shared" si="559"/>
        <v>3</v>
      </c>
      <c r="G2100" s="47">
        <f t="shared" si="561"/>
        <v>-0.68399999999999994</v>
      </c>
      <c r="H2100" s="51"/>
      <c r="I2100" s="48">
        <v>64</v>
      </c>
      <c r="J2100" s="48">
        <v>1.1240000000000001</v>
      </c>
      <c r="K2100" s="47">
        <f t="shared" si="562"/>
        <v>0.67200000000000004</v>
      </c>
      <c r="L2100" s="34">
        <f t="shared" si="563"/>
        <v>3</v>
      </c>
      <c r="M2100" s="47">
        <f t="shared" si="564"/>
        <v>2.016</v>
      </c>
      <c r="N2100" s="51"/>
      <c r="O2100" s="57"/>
      <c r="P2100" s="57"/>
      <c r="Q2100" s="51"/>
    </row>
    <row r="2101" spans="2:18" x14ac:dyDescent="0.2">
      <c r="B2101" s="48">
        <v>60</v>
      </c>
      <c r="C2101" s="55">
        <v>1.772</v>
      </c>
      <c r="D2101" s="55"/>
      <c r="E2101" s="47">
        <f t="shared" si="560"/>
        <v>1.02</v>
      </c>
      <c r="F2101" s="34">
        <f t="shared" si="559"/>
        <v>2</v>
      </c>
      <c r="G2101" s="47">
        <f t="shared" si="561"/>
        <v>2.04</v>
      </c>
      <c r="H2101" s="51"/>
      <c r="I2101" s="48">
        <v>66</v>
      </c>
      <c r="J2101" s="48">
        <v>2.1120000000000001</v>
      </c>
      <c r="K2101" s="47">
        <f t="shared" si="562"/>
        <v>1.6180000000000001</v>
      </c>
      <c r="L2101" s="34">
        <f t="shared" si="563"/>
        <v>2</v>
      </c>
      <c r="M2101" s="47">
        <f t="shared" si="564"/>
        <v>3.2360000000000002</v>
      </c>
      <c r="N2101" s="57"/>
      <c r="O2101" s="57"/>
      <c r="P2101" s="57"/>
      <c r="Q2101" s="51"/>
    </row>
    <row r="2102" spans="2:18" x14ac:dyDescent="0.2">
      <c r="B2102" s="48">
        <v>62</v>
      </c>
      <c r="C2102" s="55">
        <v>3.0139999999999998</v>
      </c>
      <c r="D2102" s="55"/>
      <c r="E2102" s="47">
        <f t="shared" si="560"/>
        <v>2.3929999999999998</v>
      </c>
      <c r="F2102" s="34">
        <f t="shared" si="559"/>
        <v>2</v>
      </c>
      <c r="G2102" s="47">
        <f t="shared" si="561"/>
        <v>4.7859999999999996</v>
      </c>
      <c r="H2102" s="51"/>
      <c r="I2102" s="48">
        <v>68</v>
      </c>
      <c r="J2102" s="48">
        <v>3.0219999999999998</v>
      </c>
      <c r="K2102" s="47">
        <f t="shared" si="562"/>
        <v>2.5670000000000002</v>
      </c>
      <c r="L2102" s="34">
        <f t="shared" si="563"/>
        <v>2</v>
      </c>
      <c r="M2102" s="47">
        <f t="shared" si="564"/>
        <v>5.1340000000000003</v>
      </c>
      <c r="N2102" s="57"/>
      <c r="O2102" s="57"/>
      <c r="P2102" s="57"/>
      <c r="Q2102" s="51"/>
    </row>
    <row r="2103" spans="2:18" x14ac:dyDescent="0.2">
      <c r="B2103" s="48">
        <v>64</v>
      </c>
      <c r="C2103" s="55">
        <v>4.4720000000000004</v>
      </c>
      <c r="D2103" s="55"/>
      <c r="E2103" s="47">
        <f t="shared" si="560"/>
        <v>3.7430000000000003</v>
      </c>
      <c r="F2103" s="34">
        <f t="shared" si="559"/>
        <v>2</v>
      </c>
      <c r="G2103" s="47">
        <f t="shared" si="561"/>
        <v>7.4860000000000007</v>
      </c>
      <c r="H2103" s="51"/>
      <c r="I2103" s="48">
        <v>70</v>
      </c>
      <c r="J2103" s="48">
        <v>4.3259999999999996</v>
      </c>
      <c r="K2103" s="47">
        <f t="shared" si="562"/>
        <v>3.6739999999999995</v>
      </c>
      <c r="L2103" s="34">
        <f t="shared" si="563"/>
        <v>2</v>
      </c>
      <c r="M2103" s="47">
        <f t="shared" si="564"/>
        <v>7.347999999999999</v>
      </c>
      <c r="N2103" s="57"/>
      <c r="O2103" s="57"/>
      <c r="P2103" s="57"/>
      <c r="Q2103" s="51"/>
    </row>
    <row r="2104" spans="2:18" x14ac:dyDescent="0.2">
      <c r="B2104" s="48">
        <v>69</v>
      </c>
      <c r="C2104" s="55">
        <v>4.4859999999999998</v>
      </c>
      <c r="D2104" s="55"/>
      <c r="E2104" s="47">
        <f t="shared" si="560"/>
        <v>4.4790000000000001</v>
      </c>
      <c r="F2104" s="34">
        <f t="shared" si="559"/>
        <v>5</v>
      </c>
      <c r="G2104" s="47">
        <f t="shared" si="561"/>
        <v>22.395</v>
      </c>
      <c r="H2104" s="47"/>
      <c r="I2104" s="48">
        <v>74</v>
      </c>
      <c r="J2104" s="48">
        <v>4.335</v>
      </c>
      <c r="K2104" s="47">
        <f t="shared" si="562"/>
        <v>4.3304999999999998</v>
      </c>
      <c r="L2104" s="34">
        <f t="shared" si="563"/>
        <v>4</v>
      </c>
      <c r="M2104" s="47">
        <f t="shared" si="564"/>
        <v>17.321999999999999</v>
      </c>
      <c r="N2104" s="57"/>
      <c r="O2104" s="57"/>
      <c r="P2104" s="57"/>
      <c r="Q2104" s="51"/>
    </row>
    <row r="2105" spans="2:18" x14ac:dyDescent="0.2">
      <c r="B2105" s="48">
        <v>73</v>
      </c>
      <c r="C2105" s="55">
        <v>4.45</v>
      </c>
      <c r="D2105" s="55"/>
      <c r="E2105" s="47">
        <f t="shared" si="560"/>
        <v>4.468</v>
      </c>
      <c r="F2105" s="34">
        <f t="shared" si="559"/>
        <v>4</v>
      </c>
      <c r="G2105" s="47">
        <f t="shared" si="561"/>
        <v>17.872</v>
      </c>
      <c r="H2105" s="47"/>
      <c r="I2105" s="47">
        <v>75</v>
      </c>
      <c r="J2105" s="48">
        <v>4.7249999999999996</v>
      </c>
      <c r="K2105" s="47">
        <f t="shared" si="562"/>
        <v>4.5299999999999994</v>
      </c>
      <c r="L2105" s="34">
        <f t="shared" si="563"/>
        <v>1</v>
      </c>
      <c r="M2105" s="47">
        <f t="shared" si="564"/>
        <v>4.5299999999999994</v>
      </c>
      <c r="N2105" s="53"/>
      <c r="O2105" s="57"/>
      <c r="P2105" s="57"/>
      <c r="Q2105" s="51"/>
    </row>
    <row r="2106" spans="2:18" x14ac:dyDescent="0.2">
      <c r="B2106" s="48">
        <v>76</v>
      </c>
      <c r="C2106" s="55">
        <v>3.2759999999999998</v>
      </c>
      <c r="D2106" s="55"/>
      <c r="E2106" s="47">
        <f t="shared" si="560"/>
        <v>3.863</v>
      </c>
      <c r="F2106" s="34">
        <f t="shared" si="559"/>
        <v>3</v>
      </c>
      <c r="G2106" s="47">
        <f t="shared" si="561"/>
        <v>11.589</v>
      </c>
      <c r="H2106" s="47"/>
      <c r="I2106" s="47">
        <v>79</v>
      </c>
      <c r="J2106" s="48">
        <v>4.7359999999999998</v>
      </c>
      <c r="K2106" s="47">
        <f t="shared" si="562"/>
        <v>4.7304999999999993</v>
      </c>
      <c r="L2106" s="34">
        <f t="shared" si="563"/>
        <v>4</v>
      </c>
      <c r="M2106" s="47">
        <f t="shared" si="564"/>
        <v>18.921999999999997</v>
      </c>
      <c r="N2106" s="50"/>
      <c r="O2106" s="50"/>
      <c r="P2106" s="50"/>
      <c r="Q2106" s="51"/>
      <c r="R2106" s="21"/>
    </row>
    <row r="2107" spans="2:18" x14ac:dyDescent="0.2">
      <c r="B2107" s="48">
        <v>80</v>
      </c>
      <c r="C2107" s="55">
        <v>2.7749999999999999</v>
      </c>
      <c r="D2107" s="55"/>
      <c r="E2107" s="47">
        <f t="shared" si="560"/>
        <v>3.0255000000000001</v>
      </c>
      <c r="F2107" s="34">
        <f t="shared" si="559"/>
        <v>4</v>
      </c>
      <c r="G2107" s="47">
        <f t="shared" si="561"/>
        <v>12.102</v>
      </c>
      <c r="H2107" s="47"/>
      <c r="I2107" s="47">
        <v>84</v>
      </c>
      <c r="J2107" s="48">
        <v>4.7130000000000001</v>
      </c>
      <c r="K2107" s="47">
        <f t="shared" si="562"/>
        <v>4.7244999999999999</v>
      </c>
      <c r="L2107" s="34">
        <f t="shared" si="563"/>
        <v>5</v>
      </c>
      <c r="M2107" s="47">
        <f t="shared" si="564"/>
        <v>23.622499999999999</v>
      </c>
      <c r="N2107" s="50"/>
      <c r="O2107" s="50"/>
      <c r="P2107" s="50"/>
      <c r="Q2107" s="51"/>
      <c r="R2107" s="21"/>
    </row>
    <row r="2108" spans="2:18" x14ac:dyDescent="0.2">
      <c r="B2108" s="48">
        <v>85</v>
      </c>
      <c r="C2108" s="55">
        <v>2.67</v>
      </c>
      <c r="D2108" s="55"/>
      <c r="E2108" s="47">
        <f t="shared" si="560"/>
        <v>2.7225000000000001</v>
      </c>
      <c r="F2108" s="34">
        <f t="shared" si="559"/>
        <v>5</v>
      </c>
      <c r="G2108" s="47">
        <f t="shared" si="561"/>
        <v>13.612500000000001</v>
      </c>
      <c r="H2108" s="47"/>
      <c r="I2108" s="47">
        <v>86</v>
      </c>
      <c r="J2108" s="48">
        <v>4.7119999999999997</v>
      </c>
      <c r="K2108" s="47">
        <f t="shared" si="562"/>
        <v>4.7125000000000004</v>
      </c>
      <c r="L2108" s="34">
        <f t="shared" si="563"/>
        <v>2</v>
      </c>
      <c r="M2108" s="47">
        <f t="shared" si="564"/>
        <v>9.4250000000000007</v>
      </c>
      <c r="N2108" s="50"/>
      <c r="O2108" s="50"/>
      <c r="P2108" s="50"/>
      <c r="Q2108" s="51"/>
      <c r="R2108" s="21"/>
    </row>
    <row r="2109" spans="2:18" x14ac:dyDescent="0.2">
      <c r="B2109" s="48"/>
      <c r="C2109" s="55"/>
      <c r="D2109" s="55"/>
      <c r="E2109" s="47"/>
      <c r="F2109" s="34">
        <f>SUM(F2083:F2108)</f>
        <v>85</v>
      </c>
      <c r="G2109" s="47">
        <f>SUM(G2083:G2108)</f>
        <v>37.920999999999992</v>
      </c>
      <c r="H2109" s="47"/>
      <c r="I2109" s="47"/>
      <c r="J2109" s="48"/>
      <c r="K2109" s="47"/>
      <c r="L2109" s="34">
        <f>SUM(L2084:L2108)</f>
        <v>86</v>
      </c>
      <c r="M2109" s="47">
        <f>SUM(M2084:M2108)</f>
        <v>38.134379999999993</v>
      </c>
      <c r="N2109" s="50"/>
      <c r="O2109" s="50"/>
      <c r="P2109" s="50"/>
      <c r="Q2109" s="51"/>
      <c r="R2109" s="21"/>
    </row>
    <row r="2110" spans="2:18" x14ac:dyDescent="0.2">
      <c r="B2110" s="48"/>
      <c r="C2110" s="55"/>
      <c r="D2110" s="55"/>
      <c r="E2110" s="47"/>
      <c r="F2110" s="34"/>
      <c r="G2110" s="47"/>
      <c r="H2110" s="34" t="s">
        <v>10</v>
      </c>
      <c r="I2110" s="34"/>
      <c r="J2110" s="34">
        <f>G2109</f>
        <v>37.920999999999992</v>
      </c>
      <c r="K2110" s="47" t="s">
        <v>11</v>
      </c>
      <c r="L2110" s="34">
        <f>M2109</f>
        <v>38.134379999999993</v>
      </c>
      <c r="M2110" s="47">
        <v>0</v>
      </c>
      <c r="N2110" s="50"/>
      <c r="O2110" s="50"/>
      <c r="P2110" s="50"/>
      <c r="Q2110" s="51"/>
      <c r="R2110" s="21"/>
    </row>
    <row r="2111" spans="2:18" x14ac:dyDescent="0.2">
      <c r="B2111" s="52"/>
      <c r="C2111" s="59"/>
      <c r="D2111" s="59"/>
      <c r="E2111" s="51"/>
      <c r="F2111" s="51"/>
      <c r="G2111" s="51"/>
      <c r="H2111" s="51"/>
      <c r="I2111" s="51"/>
      <c r="J2111" s="60"/>
      <c r="K2111" s="51"/>
      <c r="L2111" s="51"/>
      <c r="M2111" s="51"/>
      <c r="N2111" s="51"/>
      <c r="O2111" s="51"/>
      <c r="P2111" s="51"/>
      <c r="Q2111" s="51"/>
    </row>
    <row r="2112" spans="2:18" ht="15" x14ac:dyDescent="0.2">
      <c r="B2112" s="58"/>
      <c r="C2112" s="61"/>
      <c r="D2112" s="61"/>
      <c r="E2112" s="58"/>
      <c r="F2112" s="54" t="s">
        <v>7</v>
      </c>
      <c r="G2112" s="54"/>
      <c r="H2112" s="160">
        <v>11.8</v>
      </c>
      <c r="I2112" s="160"/>
      <c r="J2112" s="58"/>
      <c r="K2112" s="58"/>
      <c r="L2112" s="58"/>
      <c r="M2112" s="58"/>
      <c r="N2112" s="57"/>
      <c r="O2112" s="57"/>
      <c r="P2112" s="57"/>
      <c r="Q2112" s="51"/>
    </row>
    <row r="2113" spans="2:18" x14ac:dyDescent="0.2">
      <c r="B2113" s="161" t="s">
        <v>8</v>
      </c>
      <c r="C2113" s="161"/>
      <c r="D2113" s="161"/>
      <c r="E2113" s="161"/>
      <c r="F2113" s="161"/>
      <c r="G2113" s="161"/>
      <c r="H2113" s="51"/>
      <c r="I2113" s="161" t="s">
        <v>9</v>
      </c>
      <c r="J2113" s="161"/>
      <c r="K2113" s="161"/>
      <c r="L2113" s="161"/>
      <c r="M2113" s="161"/>
      <c r="N2113" s="62"/>
      <c r="O2113" s="62"/>
      <c r="P2113" s="50">
        <f>I2126-I2124</f>
        <v>18</v>
      </c>
      <c r="Q2113" s="51"/>
    </row>
    <row r="2114" spans="2:18" x14ac:dyDescent="0.2">
      <c r="B2114" s="34">
        <v>0</v>
      </c>
      <c r="C2114" s="47">
        <v>1.49</v>
      </c>
      <c r="D2114" s="47"/>
      <c r="E2114" s="34"/>
      <c r="F2114" s="34"/>
      <c r="G2114" s="34"/>
      <c r="H2114" s="34"/>
      <c r="I2114" s="33"/>
      <c r="J2114" s="33"/>
      <c r="K2114" s="47"/>
      <c r="L2114" s="34"/>
      <c r="M2114" s="47"/>
      <c r="N2114" s="50"/>
      <c r="O2114" s="50"/>
      <c r="P2114" s="50"/>
      <c r="Q2114" s="51"/>
      <c r="R2114" s="21"/>
    </row>
    <row r="2115" spans="2:18" x14ac:dyDescent="0.2">
      <c r="B2115" s="34">
        <v>5</v>
      </c>
      <c r="C2115" s="47">
        <v>1.5089999999999999</v>
      </c>
      <c r="D2115" s="47"/>
      <c r="E2115" s="47">
        <f>(C2114+C2115)/2</f>
        <v>1.4994999999999998</v>
      </c>
      <c r="F2115" s="34">
        <f t="shared" ref="F2115:F2139" si="565">B2115-B2114</f>
        <v>5</v>
      </c>
      <c r="G2115" s="47">
        <f>E2115*F2115</f>
        <v>7.4974999999999987</v>
      </c>
      <c r="H2115" s="34"/>
      <c r="I2115" s="33">
        <v>0</v>
      </c>
      <c r="J2115" s="33">
        <v>1.0660000000000001</v>
      </c>
      <c r="K2115" s="47"/>
      <c r="L2115" s="34"/>
      <c r="M2115" s="47"/>
      <c r="N2115" s="50"/>
      <c r="O2115" s="50"/>
      <c r="P2115" s="50"/>
      <c r="Q2115" s="52"/>
      <c r="R2115" s="21"/>
    </row>
    <row r="2116" spans="2:18" x14ac:dyDescent="0.2">
      <c r="B2116" s="34">
        <v>7</v>
      </c>
      <c r="C2116" s="47">
        <v>1.58</v>
      </c>
      <c r="D2116" s="47"/>
      <c r="E2116" s="47">
        <f t="shared" ref="E2116:E2139" si="566">(C2115+C2116)/2</f>
        <v>1.5445</v>
      </c>
      <c r="F2116" s="34">
        <f t="shared" si="565"/>
        <v>2</v>
      </c>
      <c r="G2116" s="47">
        <f t="shared" ref="G2116:G2139" si="567">E2116*F2116</f>
        <v>3.089</v>
      </c>
      <c r="H2116" s="34"/>
      <c r="I2116" s="33">
        <v>5</v>
      </c>
      <c r="J2116" s="33">
        <v>1.077</v>
      </c>
      <c r="K2116" s="47">
        <f t="shared" ref="K2116:K2140" si="568">AVERAGE(J2115,J2116)</f>
        <v>1.0714999999999999</v>
      </c>
      <c r="L2116" s="34">
        <f t="shared" ref="L2116:L2140" si="569">I2116-I2115</f>
        <v>5</v>
      </c>
      <c r="M2116" s="47">
        <f t="shared" ref="M2116:M2140" si="570">L2116*K2116</f>
        <v>5.3574999999999999</v>
      </c>
      <c r="N2116" s="50"/>
      <c r="O2116" s="50"/>
      <c r="P2116" s="50"/>
      <c r="Q2116" s="52"/>
      <c r="R2116" s="21"/>
    </row>
    <row r="2117" spans="2:18" x14ac:dyDescent="0.2">
      <c r="B2117" s="34">
        <v>8</v>
      </c>
      <c r="C2117" s="47">
        <v>2.1930000000000001</v>
      </c>
      <c r="D2117" s="47"/>
      <c r="E2117" s="47">
        <f t="shared" si="566"/>
        <v>1.8865000000000001</v>
      </c>
      <c r="F2117" s="34">
        <f t="shared" si="565"/>
        <v>1</v>
      </c>
      <c r="G2117" s="47">
        <f t="shared" si="567"/>
        <v>1.8865000000000001</v>
      </c>
      <c r="H2117" s="34"/>
      <c r="I2117" s="33">
        <v>10</v>
      </c>
      <c r="J2117" s="33">
        <v>1.125</v>
      </c>
      <c r="K2117" s="47">
        <f t="shared" si="568"/>
        <v>1.101</v>
      </c>
      <c r="L2117" s="34">
        <f t="shared" si="569"/>
        <v>5</v>
      </c>
      <c r="M2117" s="47">
        <f t="shared" si="570"/>
        <v>5.5049999999999999</v>
      </c>
      <c r="N2117" s="50"/>
      <c r="O2117" s="50"/>
      <c r="P2117" s="50"/>
      <c r="Q2117" s="52"/>
      <c r="R2117" s="21"/>
    </row>
    <row r="2118" spans="2:18" x14ac:dyDescent="0.2">
      <c r="B2118" s="34">
        <v>10</v>
      </c>
      <c r="C2118" s="47">
        <v>2.15</v>
      </c>
      <c r="D2118" s="47"/>
      <c r="E2118" s="47">
        <f t="shared" si="566"/>
        <v>2.1715</v>
      </c>
      <c r="F2118" s="34">
        <f t="shared" si="565"/>
        <v>2</v>
      </c>
      <c r="G2118" s="47">
        <f t="shared" si="567"/>
        <v>4.343</v>
      </c>
      <c r="H2118" s="34"/>
      <c r="I2118" s="33">
        <v>12</v>
      </c>
      <c r="J2118" s="33">
        <v>0.125</v>
      </c>
      <c r="K2118" s="47">
        <f t="shared" si="568"/>
        <v>0.625</v>
      </c>
      <c r="L2118" s="34">
        <f t="shared" si="569"/>
        <v>2</v>
      </c>
      <c r="M2118" s="47">
        <f t="shared" si="570"/>
        <v>1.25</v>
      </c>
      <c r="N2118" s="50"/>
      <c r="O2118" s="50"/>
      <c r="P2118" s="50"/>
      <c r="Q2118" s="52"/>
      <c r="R2118" s="21"/>
    </row>
    <row r="2119" spans="2:18" x14ac:dyDescent="0.2">
      <c r="B2119" s="34">
        <v>12</v>
      </c>
      <c r="C2119" s="47">
        <v>0.94</v>
      </c>
      <c r="D2119" s="47"/>
      <c r="E2119" s="47">
        <f t="shared" si="566"/>
        <v>1.5449999999999999</v>
      </c>
      <c r="F2119" s="34">
        <f t="shared" si="565"/>
        <v>2</v>
      </c>
      <c r="G2119" s="47">
        <f t="shared" si="567"/>
        <v>3.09</v>
      </c>
      <c r="H2119" s="34"/>
      <c r="I2119" s="33">
        <v>14</v>
      </c>
      <c r="J2119" s="33">
        <v>-0.47399999999999998</v>
      </c>
      <c r="K2119" s="47">
        <f t="shared" si="568"/>
        <v>-0.17449999999999999</v>
      </c>
      <c r="L2119" s="34">
        <f t="shared" si="569"/>
        <v>2</v>
      </c>
      <c r="M2119" s="47">
        <f t="shared" si="570"/>
        <v>-0.34899999999999998</v>
      </c>
      <c r="N2119" s="50"/>
      <c r="O2119" s="50"/>
      <c r="P2119" s="50"/>
      <c r="Q2119" s="52"/>
      <c r="R2119" s="21"/>
    </row>
    <row r="2120" spans="2:18" x14ac:dyDescent="0.2">
      <c r="B2120" s="34">
        <v>14</v>
      </c>
      <c r="C2120" s="47">
        <v>-0.161</v>
      </c>
      <c r="D2120" s="47"/>
      <c r="E2120" s="47">
        <f t="shared" si="566"/>
        <v>0.38949999999999996</v>
      </c>
      <c r="F2120" s="34">
        <f t="shared" si="565"/>
        <v>2</v>
      </c>
      <c r="G2120" s="47">
        <f t="shared" si="567"/>
        <v>0.77899999999999991</v>
      </c>
      <c r="H2120" s="51"/>
      <c r="I2120" s="33">
        <v>17</v>
      </c>
      <c r="J2120" s="33">
        <v>-0.77400000000000002</v>
      </c>
      <c r="K2120" s="47">
        <f t="shared" si="568"/>
        <v>-0.624</v>
      </c>
      <c r="L2120" s="34">
        <f t="shared" si="569"/>
        <v>3</v>
      </c>
      <c r="M2120" s="47">
        <f t="shared" si="570"/>
        <v>-1.8719999999999999</v>
      </c>
      <c r="N2120" s="50"/>
      <c r="O2120" s="50"/>
      <c r="P2120" s="50"/>
      <c r="Q2120" s="52"/>
      <c r="R2120" s="21"/>
    </row>
    <row r="2121" spans="2:18" x14ac:dyDescent="0.2">
      <c r="B2121" s="34">
        <v>17</v>
      </c>
      <c r="C2121" s="47">
        <v>-0.81</v>
      </c>
      <c r="D2121" s="47"/>
      <c r="E2121" s="47">
        <f t="shared" si="566"/>
        <v>-0.48550000000000004</v>
      </c>
      <c r="F2121" s="34">
        <f t="shared" si="565"/>
        <v>3</v>
      </c>
      <c r="G2121" s="47">
        <f t="shared" si="567"/>
        <v>-1.4565000000000001</v>
      </c>
      <c r="H2121" s="51"/>
      <c r="I2121" s="33">
        <v>20</v>
      </c>
      <c r="J2121" s="33">
        <v>-1.3779999999999999</v>
      </c>
      <c r="K2121" s="47">
        <f t="shared" si="568"/>
        <v>-1.0760000000000001</v>
      </c>
      <c r="L2121" s="34">
        <f t="shared" si="569"/>
        <v>3</v>
      </c>
      <c r="M2121" s="47">
        <f t="shared" si="570"/>
        <v>-3.2280000000000002</v>
      </c>
      <c r="N2121" s="50"/>
      <c r="O2121" s="50"/>
      <c r="P2121" s="50"/>
      <c r="Q2121" s="52"/>
      <c r="R2121" s="21"/>
    </row>
    <row r="2122" spans="2:18" x14ac:dyDescent="0.2">
      <c r="B2122" s="34">
        <v>20</v>
      </c>
      <c r="C2122" s="47">
        <v>-1.1639999999999999</v>
      </c>
      <c r="D2122" s="47"/>
      <c r="E2122" s="47">
        <f t="shared" si="566"/>
        <v>-0.98699999999999999</v>
      </c>
      <c r="F2122" s="34">
        <f t="shared" si="565"/>
        <v>3</v>
      </c>
      <c r="G2122" s="47">
        <f t="shared" si="567"/>
        <v>-2.9609999999999999</v>
      </c>
      <c r="H2122" s="51"/>
      <c r="I2122" s="33">
        <v>25</v>
      </c>
      <c r="J2122" s="33">
        <v>-1.478</v>
      </c>
      <c r="K2122" s="47">
        <f t="shared" si="568"/>
        <v>-1.4279999999999999</v>
      </c>
      <c r="L2122" s="34">
        <f t="shared" si="569"/>
        <v>5</v>
      </c>
      <c r="M2122" s="47">
        <f t="shared" si="570"/>
        <v>-7.14</v>
      </c>
      <c r="N2122" s="53"/>
      <c r="O2122" s="53"/>
      <c r="P2122" s="53"/>
      <c r="Q2122" s="52"/>
      <c r="R2122" s="21"/>
    </row>
    <row r="2123" spans="2:18" x14ac:dyDescent="0.2">
      <c r="B2123" s="34">
        <v>23</v>
      </c>
      <c r="C2123" s="47">
        <v>-1.659</v>
      </c>
      <c r="D2123" s="47"/>
      <c r="E2123" s="47">
        <f t="shared" si="566"/>
        <v>-1.4115</v>
      </c>
      <c r="F2123" s="34">
        <f t="shared" si="565"/>
        <v>3</v>
      </c>
      <c r="G2123" s="47">
        <f t="shared" si="567"/>
        <v>-4.2344999999999997</v>
      </c>
      <c r="H2123" s="34"/>
      <c r="I2123" s="34">
        <f>I2124-(J2123-J2124)*2</f>
        <v>26.44</v>
      </c>
      <c r="J2123" s="34">
        <v>-1.6</v>
      </c>
      <c r="K2123" s="47">
        <f t="shared" si="568"/>
        <v>-1.5390000000000001</v>
      </c>
      <c r="L2123" s="34">
        <f t="shared" si="569"/>
        <v>1.4400000000000013</v>
      </c>
      <c r="M2123" s="47">
        <f t="shared" si="570"/>
        <v>-2.2161600000000021</v>
      </c>
      <c r="N2123" s="50"/>
      <c r="O2123" s="50"/>
      <c r="P2123" s="50"/>
      <c r="Q2123" s="52"/>
      <c r="R2123" s="21"/>
    </row>
    <row r="2124" spans="2:18" x14ac:dyDescent="0.2">
      <c r="B2124" s="34">
        <v>26</v>
      </c>
      <c r="C2124" s="47">
        <v>-1.76</v>
      </c>
      <c r="D2124" s="47"/>
      <c r="E2124" s="47">
        <f t="shared" si="566"/>
        <v>-1.7095</v>
      </c>
      <c r="F2124" s="34">
        <f t="shared" si="565"/>
        <v>3</v>
      </c>
      <c r="G2124" s="47">
        <f t="shared" si="567"/>
        <v>-5.1284999999999998</v>
      </c>
      <c r="H2124" s="34"/>
      <c r="I2124" s="33">
        <f>I2125-9</f>
        <v>27</v>
      </c>
      <c r="J2124" s="33">
        <f>J2125</f>
        <v>-1.88</v>
      </c>
      <c r="K2124" s="47">
        <f t="shared" si="568"/>
        <v>-1.74</v>
      </c>
      <c r="L2124" s="34">
        <f t="shared" si="569"/>
        <v>0.55999999999999872</v>
      </c>
      <c r="M2124" s="47">
        <f t="shared" si="570"/>
        <v>-0.97439999999999782</v>
      </c>
      <c r="N2124" s="53"/>
      <c r="O2124" s="53"/>
      <c r="P2124" s="53"/>
      <c r="Q2124" s="52"/>
      <c r="R2124" s="21"/>
    </row>
    <row r="2125" spans="2:18" x14ac:dyDescent="0.2">
      <c r="B2125" s="34">
        <v>30</v>
      </c>
      <c r="C2125" s="47">
        <v>-1.871</v>
      </c>
      <c r="D2125" s="47"/>
      <c r="E2125" s="47">
        <f t="shared" si="566"/>
        <v>-1.8155000000000001</v>
      </c>
      <c r="F2125" s="34">
        <f t="shared" si="565"/>
        <v>4</v>
      </c>
      <c r="G2125" s="47">
        <f t="shared" si="567"/>
        <v>-7.2620000000000005</v>
      </c>
      <c r="H2125" s="34"/>
      <c r="I2125" s="33">
        <v>36</v>
      </c>
      <c r="J2125" s="33">
        <v>-1.88</v>
      </c>
      <c r="K2125" s="47">
        <f t="shared" si="568"/>
        <v>-1.88</v>
      </c>
      <c r="L2125" s="34">
        <f t="shared" si="569"/>
        <v>9</v>
      </c>
      <c r="M2125" s="47">
        <f t="shared" si="570"/>
        <v>-16.919999999999998</v>
      </c>
      <c r="N2125" s="53"/>
      <c r="O2125" s="53"/>
      <c r="P2125" s="53"/>
      <c r="Q2125" s="52"/>
      <c r="R2125" s="21"/>
    </row>
    <row r="2126" spans="2:18" x14ac:dyDescent="0.2">
      <c r="B2126" s="34">
        <v>35</v>
      </c>
      <c r="C2126" s="47">
        <v>-1.9410000000000001</v>
      </c>
      <c r="D2126" s="47"/>
      <c r="E2126" s="47">
        <f t="shared" si="566"/>
        <v>-1.9060000000000001</v>
      </c>
      <c r="F2126" s="34">
        <f t="shared" si="565"/>
        <v>5</v>
      </c>
      <c r="G2126" s="47">
        <f t="shared" si="567"/>
        <v>-9.5300000000000011</v>
      </c>
      <c r="H2126" s="34"/>
      <c r="I2126" s="34">
        <f>I2125+9</f>
        <v>45</v>
      </c>
      <c r="J2126" s="34">
        <f>J2125</f>
        <v>-1.88</v>
      </c>
      <c r="K2126" s="47">
        <f t="shared" si="568"/>
        <v>-1.88</v>
      </c>
      <c r="L2126" s="34">
        <f t="shared" si="569"/>
        <v>9</v>
      </c>
      <c r="M2126" s="47">
        <f t="shared" si="570"/>
        <v>-16.919999999999998</v>
      </c>
      <c r="N2126" s="50"/>
      <c r="O2126" s="50"/>
      <c r="P2126" s="50"/>
      <c r="Q2126" s="51"/>
      <c r="R2126" s="21"/>
    </row>
    <row r="2127" spans="2:18" x14ac:dyDescent="0.2">
      <c r="B2127" s="34">
        <v>40</v>
      </c>
      <c r="C2127" s="47">
        <v>-1.8520000000000001</v>
      </c>
      <c r="D2127" s="47"/>
      <c r="E2127" s="47">
        <f t="shared" si="566"/>
        <v>-1.8965000000000001</v>
      </c>
      <c r="F2127" s="34">
        <f t="shared" si="565"/>
        <v>5</v>
      </c>
      <c r="G2127" s="47">
        <f t="shared" si="567"/>
        <v>-9.4824999999999999</v>
      </c>
      <c r="H2127" s="54"/>
      <c r="I2127" s="34">
        <f>I2126+(J2127-J2126)*2</f>
        <v>45.56</v>
      </c>
      <c r="J2127" s="34">
        <v>-1.6</v>
      </c>
      <c r="K2127" s="47">
        <f t="shared" si="568"/>
        <v>-1.74</v>
      </c>
      <c r="L2127" s="34">
        <f t="shared" si="569"/>
        <v>0.56000000000000227</v>
      </c>
      <c r="M2127" s="47">
        <f t="shared" si="570"/>
        <v>-0.97440000000000393</v>
      </c>
      <c r="N2127" s="50"/>
      <c r="O2127" s="50"/>
      <c r="P2127" s="50"/>
      <c r="Q2127" s="51"/>
      <c r="R2127" s="21"/>
    </row>
    <row r="2128" spans="2:18" x14ac:dyDescent="0.2">
      <c r="B2128" s="34">
        <v>45</v>
      </c>
      <c r="C2128" s="47">
        <v>-1.746</v>
      </c>
      <c r="D2128" s="47"/>
      <c r="E2128" s="47">
        <f t="shared" si="566"/>
        <v>-1.7989999999999999</v>
      </c>
      <c r="F2128" s="34">
        <f t="shared" si="565"/>
        <v>5</v>
      </c>
      <c r="G2128" s="47">
        <f t="shared" si="567"/>
        <v>-8.9949999999999992</v>
      </c>
      <c r="H2128" s="54"/>
      <c r="I2128" s="34">
        <v>50</v>
      </c>
      <c r="J2128" s="56">
        <v>-1.5549999999999999</v>
      </c>
      <c r="K2128" s="47">
        <f t="shared" si="568"/>
        <v>-1.5775000000000001</v>
      </c>
      <c r="L2128" s="34">
        <f t="shared" si="569"/>
        <v>4.4399999999999977</v>
      </c>
      <c r="M2128" s="47">
        <f t="shared" si="570"/>
        <v>-7.0040999999999967</v>
      </c>
      <c r="N2128" s="50"/>
      <c r="O2128" s="50"/>
      <c r="P2128" s="50"/>
      <c r="Q2128" s="51"/>
      <c r="R2128" s="21"/>
    </row>
    <row r="2129" spans="2:18" x14ac:dyDescent="0.2">
      <c r="B2129" s="48">
        <v>48</v>
      </c>
      <c r="C2129" s="55">
        <v>-1.36</v>
      </c>
      <c r="D2129" s="55"/>
      <c r="E2129" s="47">
        <f t="shared" si="566"/>
        <v>-1.5529999999999999</v>
      </c>
      <c r="F2129" s="34">
        <f t="shared" si="565"/>
        <v>3</v>
      </c>
      <c r="G2129" s="47">
        <f t="shared" si="567"/>
        <v>-4.6589999999999998</v>
      </c>
      <c r="H2129" s="54"/>
      <c r="I2129" s="48">
        <v>55</v>
      </c>
      <c r="J2129" s="48">
        <v>-0.97699999999999998</v>
      </c>
      <c r="K2129" s="47">
        <f t="shared" si="568"/>
        <v>-1.266</v>
      </c>
      <c r="L2129" s="34">
        <f t="shared" si="569"/>
        <v>5</v>
      </c>
      <c r="M2129" s="47">
        <f t="shared" si="570"/>
        <v>-6.33</v>
      </c>
      <c r="N2129" s="50"/>
      <c r="O2129" s="50"/>
      <c r="P2129" s="50"/>
      <c r="Q2129" s="51"/>
      <c r="R2129" s="21"/>
    </row>
    <row r="2130" spans="2:18" x14ac:dyDescent="0.2">
      <c r="B2130" s="48">
        <v>51</v>
      </c>
      <c r="C2130" s="55">
        <v>-1.1659999999999999</v>
      </c>
      <c r="D2130" s="55"/>
      <c r="E2130" s="47">
        <f t="shared" si="566"/>
        <v>-1.2629999999999999</v>
      </c>
      <c r="F2130" s="34">
        <f t="shared" si="565"/>
        <v>3</v>
      </c>
      <c r="G2130" s="47">
        <f t="shared" si="567"/>
        <v>-3.7889999999999997</v>
      </c>
      <c r="H2130" s="54"/>
      <c r="I2130" s="48">
        <v>58</v>
      </c>
      <c r="J2130" s="48">
        <v>-0.28499999999999998</v>
      </c>
      <c r="K2130" s="47">
        <f t="shared" si="568"/>
        <v>-0.63100000000000001</v>
      </c>
      <c r="L2130" s="34">
        <f t="shared" si="569"/>
        <v>3</v>
      </c>
      <c r="M2130" s="47">
        <f t="shared" si="570"/>
        <v>-1.893</v>
      </c>
      <c r="N2130" s="51"/>
      <c r="O2130" s="53"/>
      <c r="P2130" s="53"/>
      <c r="Q2130" s="51"/>
    </row>
    <row r="2131" spans="2:18" x14ac:dyDescent="0.2">
      <c r="B2131" s="48">
        <v>54</v>
      </c>
      <c r="C2131" s="55">
        <v>-6.4000000000000001E-2</v>
      </c>
      <c r="D2131" s="55"/>
      <c r="E2131" s="47">
        <f t="shared" si="566"/>
        <v>-0.61499999999999999</v>
      </c>
      <c r="F2131" s="34">
        <f t="shared" si="565"/>
        <v>3</v>
      </c>
      <c r="G2131" s="47">
        <f t="shared" si="567"/>
        <v>-1.845</v>
      </c>
      <c r="H2131" s="54"/>
      <c r="I2131" s="48">
        <v>61</v>
      </c>
      <c r="J2131" s="48">
        <v>0.22</v>
      </c>
      <c r="K2131" s="47">
        <f t="shared" si="568"/>
        <v>-3.2499999999999987E-2</v>
      </c>
      <c r="L2131" s="34">
        <f t="shared" si="569"/>
        <v>3</v>
      </c>
      <c r="M2131" s="47">
        <f t="shared" si="570"/>
        <v>-9.7499999999999962E-2</v>
      </c>
      <c r="N2131" s="51"/>
      <c r="O2131" s="57"/>
      <c r="P2131" s="57"/>
      <c r="Q2131" s="51"/>
    </row>
    <row r="2132" spans="2:18" x14ac:dyDescent="0.2">
      <c r="B2132" s="48">
        <v>56</v>
      </c>
      <c r="C2132" s="55">
        <v>1.3360000000000001</v>
      </c>
      <c r="D2132" s="55"/>
      <c r="E2132" s="47">
        <f t="shared" si="566"/>
        <v>0.63600000000000001</v>
      </c>
      <c r="F2132" s="34">
        <f t="shared" si="565"/>
        <v>2</v>
      </c>
      <c r="G2132" s="47">
        <f t="shared" si="567"/>
        <v>1.272</v>
      </c>
      <c r="H2132" s="51"/>
      <c r="I2132" s="48">
        <v>64</v>
      </c>
      <c r="J2132" s="48">
        <v>1.1240000000000001</v>
      </c>
      <c r="K2132" s="47">
        <f t="shared" si="568"/>
        <v>0.67200000000000004</v>
      </c>
      <c r="L2132" s="34">
        <f t="shared" si="569"/>
        <v>3</v>
      </c>
      <c r="M2132" s="47">
        <f t="shared" si="570"/>
        <v>2.016</v>
      </c>
      <c r="N2132" s="51"/>
      <c r="O2132" s="57"/>
      <c r="P2132" s="57"/>
      <c r="Q2132" s="51"/>
    </row>
    <row r="2133" spans="2:18" x14ac:dyDescent="0.2">
      <c r="B2133" s="48">
        <v>58</v>
      </c>
      <c r="C2133" s="55">
        <v>3.0390000000000001</v>
      </c>
      <c r="D2133" s="55"/>
      <c r="E2133" s="47">
        <f t="shared" si="566"/>
        <v>2.1875</v>
      </c>
      <c r="F2133" s="34">
        <f t="shared" si="565"/>
        <v>2</v>
      </c>
      <c r="G2133" s="47">
        <f t="shared" si="567"/>
        <v>4.375</v>
      </c>
      <c r="H2133" s="51"/>
      <c r="I2133" s="48">
        <v>66</v>
      </c>
      <c r="J2133" s="48">
        <v>2.1120000000000001</v>
      </c>
      <c r="K2133" s="47">
        <f t="shared" si="568"/>
        <v>1.6180000000000001</v>
      </c>
      <c r="L2133" s="34">
        <f t="shared" si="569"/>
        <v>2</v>
      </c>
      <c r="M2133" s="47">
        <f t="shared" si="570"/>
        <v>3.2360000000000002</v>
      </c>
      <c r="N2133" s="57"/>
      <c r="O2133" s="57"/>
      <c r="P2133" s="57"/>
      <c r="Q2133" s="51"/>
    </row>
    <row r="2134" spans="2:18" x14ac:dyDescent="0.2">
      <c r="B2134" s="48">
        <v>60</v>
      </c>
      <c r="C2134" s="55">
        <v>4.4390000000000001</v>
      </c>
      <c r="D2134" s="55"/>
      <c r="E2134" s="47">
        <f t="shared" si="566"/>
        <v>3.7389999999999999</v>
      </c>
      <c r="F2134" s="34">
        <f t="shared" si="565"/>
        <v>2</v>
      </c>
      <c r="G2134" s="47">
        <f t="shared" si="567"/>
        <v>7.4779999999999998</v>
      </c>
      <c r="H2134" s="51"/>
      <c r="I2134" s="48">
        <v>68</v>
      </c>
      <c r="J2134" s="48">
        <v>3.0219999999999998</v>
      </c>
      <c r="K2134" s="47">
        <f t="shared" si="568"/>
        <v>2.5670000000000002</v>
      </c>
      <c r="L2134" s="34">
        <f t="shared" si="569"/>
        <v>2</v>
      </c>
      <c r="M2134" s="47">
        <f t="shared" si="570"/>
        <v>5.1340000000000003</v>
      </c>
      <c r="N2134" s="57"/>
      <c r="O2134" s="57"/>
      <c r="P2134" s="57"/>
      <c r="Q2134" s="51"/>
    </row>
    <row r="2135" spans="2:18" x14ac:dyDescent="0.2">
      <c r="B2135" s="48">
        <v>64</v>
      </c>
      <c r="C2135" s="55">
        <v>4.4509999999999996</v>
      </c>
      <c r="D2135" s="55"/>
      <c r="E2135" s="47">
        <f t="shared" si="566"/>
        <v>4.4450000000000003</v>
      </c>
      <c r="F2135" s="34">
        <f t="shared" si="565"/>
        <v>4</v>
      </c>
      <c r="G2135" s="47">
        <f t="shared" si="567"/>
        <v>17.78</v>
      </c>
      <c r="H2135" s="51"/>
      <c r="I2135" s="48">
        <v>70</v>
      </c>
      <c r="J2135" s="48">
        <v>4.3259999999999996</v>
      </c>
      <c r="K2135" s="47">
        <f t="shared" si="568"/>
        <v>3.6739999999999995</v>
      </c>
      <c r="L2135" s="34">
        <f t="shared" si="569"/>
        <v>2</v>
      </c>
      <c r="M2135" s="47">
        <f t="shared" si="570"/>
        <v>7.347999999999999</v>
      </c>
      <c r="N2135" s="57"/>
      <c r="O2135" s="57"/>
      <c r="P2135" s="57"/>
      <c r="Q2135" s="51"/>
    </row>
    <row r="2136" spans="2:18" x14ac:dyDescent="0.2">
      <c r="B2136" s="48">
        <v>69</v>
      </c>
      <c r="C2136" s="55">
        <v>4.4189999999999996</v>
      </c>
      <c r="D2136" s="55"/>
      <c r="E2136" s="47">
        <f t="shared" si="566"/>
        <v>4.4349999999999996</v>
      </c>
      <c r="F2136" s="34">
        <f t="shared" si="565"/>
        <v>5</v>
      </c>
      <c r="G2136" s="47">
        <f t="shared" si="567"/>
        <v>22.174999999999997</v>
      </c>
      <c r="H2136" s="47"/>
      <c r="I2136" s="48">
        <v>74</v>
      </c>
      <c r="J2136" s="48">
        <v>4.335</v>
      </c>
      <c r="K2136" s="47">
        <f t="shared" si="568"/>
        <v>4.3304999999999998</v>
      </c>
      <c r="L2136" s="34">
        <f t="shared" si="569"/>
        <v>4</v>
      </c>
      <c r="M2136" s="47">
        <f t="shared" si="570"/>
        <v>17.321999999999999</v>
      </c>
      <c r="N2136" s="57"/>
      <c r="O2136" s="57"/>
      <c r="P2136" s="57"/>
      <c r="Q2136" s="51"/>
    </row>
    <row r="2137" spans="2:18" x14ac:dyDescent="0.2">
      <c r="B2137" s="48">
        <v>72</v>
      </c>
      <c r="C2137" s="55">
        <v>3.34</v>
      </c>
      <c r="D2137" s="55"/>
      <c r="E2137" s="47">
        <f t="shared" si="566"/>
        <v>3.8794999999999997</v>
      </c>
      <c r="F2137" s="34">
        <f t="shared" si="565"/>
        <v>3</v>
      </c>
      <c r="G2137" s="47">
        <f t="shared" si="567"/>
        <v>11.638499999999999</v>
      </c>
      <c r="H2137" s="47"/>
      <c r="I2137" s="47">
        <v>75</v>
      </c>
      <c r="J2137" s="48">
        <v>4.7249999999999996</v>
      </c>
      <c r="K2137" s="47">
        <f t="shared" si="568"/>
        <v>4.5299999999999994</v>
      </c>
      <c r="L2137" s="34">
        <f t="shared" si="569"/>
        <v>1</v>
      </c>
      <c r="M2137" s="47">
        <f t="shared" si="570"/>
        <v>4.5299999999999994</v>
      </c>
      <c r="N2137" s="53"/>
      <c r="O2137" s="57"/>
      <c r="P2137" s="57"/>
      <c r="Q2137" s="51"/>
    </row>
    <row r="2138" spans="2:18" x14ac:dyDescent="0.2">
      <c r="B2138" s="48">
        <v>75</v>
      </c>
      <c r="C2138" s="55">
        <v>1.839</v>
      </c>
      <c r="D2138" s="55"/>
      <c r="E2138" s="47">
        <f t="shared" si="566"/>
        <v>2.5895000000000001</v>
      </c>
      <c r="F2138" s="34">
        <f t="shared" si="565"/>
        <v>3</v>
      </c>
      <c r="G2138" s="47">
        <f t="shared" si="567"/>
        <v>7.7685000000000004</v>
      </c>
      <c r="H2138" s="47"/>
      <c r="I2138" s="47">
        <v>79</v>
      </c>
      <c r="J2138" s="48">
        <v>4.7359999999999998</v>
      </c>
      <c r="K2138" s="47">
        <f t="shared" si="568"/>
        <v>4.7304999999999993</v>
      </c>
      <c r="L2138" s="34">
        <f t="shared" si="569"/>
        <v>4</v>
      </c>
      <c r="M2138" s="47">
        <f t="shared" si="570"/>
        <v>18.921999999999997</v>
      </c>
      <c r="N2138" s="50"/>
      <c r="O2138" s="50"/>
      <c r="P2138" s="50"/>
      <c r="Q2138" s="51"/>
      <c r="R2138" s="21"/>
    </row>
    <row r="2139" spans="2:18" x14ac:dyDescent="0.2">
      <c r="B2139" s="48">
        <v>80</v>
      </c>
      <c r="C2139" s="55">
        <v>1.7390000000000001</v>
      </c>
      <c r="D2139" s="55"/>
      <c r="E2139" s="47">
        <f t="shared" si="566"/>
        <v>1.7890000000000001</v>
      </c>
      <c r="F2139" s="34">
        <f t="shared" si="565"/>
        <v>5</v>
      </c>
      <c r="G2139" s="47">
        <f t="shared" si="567"/>
        <v>8.9450000000000003</v>
      </c>
      <c r="H2139" s="47"/>
      <c r="I2139" s="47">
        <v>84</v>
      </c>
      <c r="J2139" s="48">
        <v>4.7130000000000001</v>
      </c>
      <c r="K2139" s="47">
        <f t="shared" si="568"/>
        <v>4.7244999999999999</v>
      </c>
      <c r="L2139" s="34">
        <f t="shared" si="569"/>
        <v>5</v>
      </c>
      <c r="M2139" s="47">
        <f t="shared" si="570"/>
        <v>23.622499999999999</v>
      </c>
      <c r="N2139" s="50"/>
      <c r="O2139" s="50"/>
      <c r="P2139" s="50"/>
      <c r="Q2139" s="51"/>
      <c r="R2139" s="21"/>
    </row>
    <row r="2140" spans="2:18" x14ac:dyDescent="0.2">
      <c r="B2140" s="48"/>
      <c r="C2140" s="55"/>
      <c r="D2140" s="55"/>
      <c r="E2140" s="47"/>
      <c r="F2140" s="34"/>
      <c r="G2140" s="47"/>
      <c r="H2140" s="47"/>
      <c r="I2140" s="47">
        <v>86</v>
      </c>
      <c r="J2140" s="48">
        <v>4.7119999999999997</v>
      </c>
      <c r="K2140" s="47">
        <f t="shared" si="568"/>
        <v>4.7125000000000004</v>
      </c>
      <c r="L2140" s="34">
        <f t="shared" si="569"/>
        <v>2</v>
      </c>
      <c r="M2140" s="47">
        <f t="shared" si="570"/>
        <v>9.4250000000000007</v>
      </c>
      <c r="N2140" s="50"/>
      <c r="O2140" s="50"/>
      <c r="P2140" s="50"/>
      <c r="Q2140" s="51"/>
      <c r="R2140" s="21"/>
    </row>
    <row r="2141" spans="2:18" x14ac:dyDescent="0.2">
      <c r="B2141" s="48"/>
      <c r="C2141" s="55"/>
      <c r="D2141" s="55"/>
      <c r="E2141" s="47"/>
      <c r="F2141" s="34">
        <f>SUM(F2115:F2140)</f>
        <v>80</v>
      </c>
      <c r="G2141" s="47">
        <f>SUM(G2115:G2140)</f>
        <v>42.774000000000001</v>
      </c>
      <c r="H2141" s="47"/>
      <c r="I2141" s="47"/>
      <c r="J2141" s="48"/>
      <c r="K2141" s="47"/>
      <c r="L2141" s="34">
        <f>SUM(L2116:L2140)</f>
        <v>86</v>
      </c>
      <c r="M2141" s="47">
        <f>SUM(M2116:M2140)</f>
        <v>37.749440000000007</v>
      </c>
      <c r="N2141" s="50"/>
      <c r="O2141" s="50"/>
      <c r="P2141" s="50"/>
      <c r="Q2141" s="51"/>
      <c r="R2141" s="21"/>
    </row>
    <row r="2142" spans="2:18" x14ac:dyDescent="0.2">
      <c r="B2142" s="48"/>
      <c r="C2142" s="55"/>
      <c r="D2142" s="55"/>
      <c r="E2142" s="47"/>
      <c r="F2142" s="34"/>
      <c r="G2142" s="47"/>
      <c r="H2142" s="34" t="s">
        <v>10</v>
      </c>
      <c r="I2142" s="34"/>
      <c r="J2142" s="34">
        <f>G2141</f>
        <v>42.774000000000001</v>
      </c>
      <c r="K2142" s="47" t="s">
        <v>11</v>
      </c>
      <c r="L2142" s="34">
        <f>M2141</f>
        <v>37.749440000000007</v>
      </c>
      <c r="M2142" s="47">
        <v>0</v>
      </c>
      <c r="N2142" s="50"/>
      <c r="O2142" s="50"/>
      <c r="P2142" s="50"/>
      <c r="Q2142" s="51"/>
      <c r="R2142" s="21"/>
    </row>
    <row r="2143" spans="2:18" x14ac:dyDescent="0.2">
      <c r="B2143" s="52"/>
      <c r="C2143" s="59"/>
      <c r="D2143" s="59"/>
      <c r="E2143" s="51"/>
      <c r="F2143" s="51"/>
      <c r="G2143" s="51"/>
      <c r="H2143" s="51"/>
      <c r="I2143" s="51"/>
      <c r="J2143" s="60"/>
      <c r="K2143" s="51"/>
      <c r="L2143" s="51"/>
      <c r="M2143" s="51"/>
      <c r="N2143" s="51"/>
      <c r="O2143" s="51"/>
      <c r="P2143" s="51"/>
      <c r="Q2143" s="51"/>
    </row>
    <row r="2144" spans="2:18" ht="15" x14ac:dyDescent="0.2">
      <c r="B2144" s="58"/>
      <c r="C2144" s="61"/>
      <c r="D2144" s="61"/>
      <c r="E2144" s="58"/>
      <c r="F2144" s="54" t="s">
        <v>7</v>
      </c>
      <c r="G2144" s="54"/>
      <c r="H2144" s="160">
        <v>12</v>
      </c>
      <c r="I2144" s="160"/>
      <c r="J2144" s="58"/>
      <c r="K2144" s="58"/>
      <c r="L2144" s="58"/>
      <c r="M2144" s="58"/>
      <c r="N2144" s="57"/>
      <c r="O2144" s="57"/>
      <c r="P2144" s="57"/>
      <c r="Q2144" s="51"/>
    </row>
    <row r="2145" spans="2:18" x14ac:dyDescent="0.2">
      <c r="B2145" s="161" t="s">
        <v>8</v>
      </c>
      <c r="C2145" s="161"/>
      <c r="D2145" s="161"/>
      <c r="E2145" s="161"/>
      <c r="F2145" s="161"/>
      <c r="G2145" s="161"/>
      <c r="H2145" s="51"/>
      <c r="I2145" s="161" t="s">
        <v>9</v>
      </c>
      <c r="J2145" s="161"/>
      <c r="K2145" s="161"/>
      <c r="L2145" s="161"/>
      <c r="M2145" s="161"/>
      <c r="N2145" s="62"/>
      <c r="O2145" s="62"/>
      <c r="P2145" s="50">
        <f>I2160-I2158</f>
        <v>18</v>
      </c>
      <c r="Q2145" s="51"/>
    </row>
    <row r="2146" spans="2:18" x14ac:dyDescent="0.2">
      <c r="B2146" s="34">
        <v>0</v>
      </c>
      <c r="C2146" s="47">
        <v>0.48799999999999999</v>
      </c>
      <c r="D2146" s="47"/>
      <c r="E2146" s="34"/>
      <c r="F2146" s="34"/>
      <c r="G2146" s="34"/>
      <c r="H2146" s="34"/>
      <c r="I2146" s="33">
        <v>0</v>
      </c>
      <c r="J2146" s="33">
        <v>0.48799999999999999</v>
      </c>
      <c r="K2146" s="47"/>
      <c r="L2146" s="34"/>
      <c r="M2146" s="47"/>
      <c r="N2146" s="50"/>
      <c r="O2146" s="50"/>
      <c r="P2146" s="50"/>
      <c r="Q2146" s="51"/>
      <c r="R2146" s="21"/>
    </row>
    <row r="2147" spans="2:18" x14ac:dyDescent="0.2">
      <c r="B2147" s="34">
        <v>3</v>
      </c>
      <c r="C2147" s="47">
        <v>0.20699999999999999</v>
      </c>
      <c r="D2147" s="47"/>
      <c r="E2147" s="47">
        <f>(C2146+C2147)/2</f>
        <v>0.34749999999999998</v>
      </c>
      <c r="F2147" s="34">
        <f t="shared" ref="F2147:F2172" si="571">B2147-B2146</f>
        <v>3</v>
      </c>
      <c r="G2147" s="47">
        <f>E2147*F2147</f>
        <v>1.0425</v>
      </c>
      <c r="H2147" s="34"/>
      <c r="I2147" s="51">
        <v>3</v>
      </c>
      <c r="J2147" s="51">
        <v>0.20699999999999999</v>
      </c>
      <c r="K2147" s="47">
        <f t="shared" ref="K2147:K2149" si="572">AVERAGE(J2146,J2147)</f>
        <v>0.34749999999999998</v>
      </c>
      <c r="L2147" s="34">
        <f t="shared" ref="L2147:L2149" si="573">I2147-I2146</f>
        <v>3</v>
      </c>
      <c r="M2147" s="47">
        <f t="shared" ref="M2147:M2149" si="574">L2147*K2147</f>
        <v>1.0425</v>
      </c>
      <c r="N2147" s="50"/>
      <c r="O2147" s="50"/>
      <c r="P2147" s="50"/>
      <c r="Q2147" s="52"/>
      <c r="R2147" s="21"/>
    </row>
    <row r="2148" spans="2:18" x14ac:dyDescent="0.2">
      <c r="B2148" s="34">
        <v>6</v>
      </c>
      <c r="C2148" s="47">
        <v>1.212</v>
      </c>
      <c r="D2148" s="47"/>
      <c r="E2148" s="47">
        <f t="shared" ref="E2148:E2171" si="575">(C2147+C2148)/2</f>
        <v>0.70950000000000002</v>
      </c>
      <c r="F2148" s="34">
        <f t="shared" si="571"/>
        <v>3</v>
      </c>
      <c r="G2148" s="47">
        <f t="shared" ref="G2148:G2171" si="576">E2148*F2148</f>
        <v>2.1284999999999998</v>
      </c>
      <c r="H2148" s="34"/>
      <c r="I2148" s="51">
        <v>6</v>
      </c>
      <c r="J2148" s="51">
        <v>1.212</v>
      </c>
      <c r="K2148" s="47">
        <f t="shared" si="572"/>
        <v>0.70950000000000002</v>
      </c>
      <c r="L2148" s="34">
        <f t="shared" si="573"/>
        <v>3</v>
      </c>
      <c r="M2148" s="47">
        <f t="shared" si="574"/>
        <v>2.1284999999999998</v>
      </c>
      <c r="N2148" s="50"/>
      <c r="O2148" s="50"/>
      <c r="P2148" s="50"/>
      <c r="Q2148" s="52"/>
      <c r="R2148" s="21"/>
    </row>
    <row r="2149" spans="2:18" x14ac:dyDescent="0.2">
      <c r="B2149" s="34">
        <v>8</v>
      </c>
      <c r="C2149" s="47">
        <v>2.7040000000000002</v>
      </c>
      <c r="D2149" s="47"/>
      <c r="E2149" s="47">
        <f t="shared" si="575"/>
        <v>1.9580000000000002</v>
      </c>
      <c r="F2149" s="34">
        <f t="shared" si="571"/>
        <v>2</v>
      </c>
      <c r="G2149" s="47">
        <f t="shared" si="576"/>
        <v>3.9160000000000004</v>
      </c>
      <c r="H2149" s="34"/>
      <c r="I2149" s="33">
        <v>8</v>
      </c>
      <c r="J2149" s="33">
        <v>2.7040000000000002</v>
      </c>
      <c r="K2149" s="47">
        <f t="shared" si="572"/>
        <v>1.9580000000000002</v>
      </c>
      <c r="L2149" s="34">
        <f t="shared" si="573"/>
        <v>2</v>
      </c>
      <c r="M2149" s="47">
        <f t="shared" si="574"/>
        <v>3.9160000000000004</v>
      </c>
      <c r="N2149" s="50"/>
      <c r="O2149" s="50"/>
      <c r="P2149" s="50"/>
      <c r="Q2149" s="52"/>
      <c r="R2149" s="21"/>
    </row>
    <row r="2150" spans="2:18" x14ac:dyDescent="0.2">
      <c r="B2150" s="34">
        <v>10</v>
      </c>
      <c r="C2150" s="47">
        <v>2.7130000000000001</v>
      </c>
      <c r="D2150" s="47"/>
      <c r="E2150" s="47">
        <f t="shared" si="575"/>
        <v>2.7084999999999999</v>
      </c>
      <c r="F2150" s="34">
        <f t="shared" si="571"/>
        <v>2</v>
      </c>
      <c r="G2150" s="47">
        <f t="shared" si="576"/>
        <v>5.4169999999999998</v>
      </c>
      <c r="H2150" s="34"/>
      <c r="I2150" s="33">
        <v>10</v>
      </c>
      <c r="J2150" s="33">
        <v>2.7130000000000001</v>
      </c>
      <c r="K2150" s="47">
        <f t="shared" ref="K2150:K2171" si="577">AVERAGE(J2149,J2150)</f>
        <v>2.7084999999999999</v>
      </c>
      <c r="L2150" s="34">
        <f t="shared" ref="L2150:L2171" si="578">I2150-I2149</f>
        <v>2</v>
      </c>
      <c r="M2150" s="47">
        <f t="shared" ref="M2150:M2171" si="579">L2150*K2150</f>
        <v>5.4169999999999998</v>
      </c>
      <c r="N2150" s="50"/>
      <c r="O2150" s="50"/>
      <c r="P2150" s="50"/>
      <c r="Q2150" s="52"/>
      <c r="R2150" s="21"/>
    </row>
    <row r="2151" spans="2:18" x14ac:dyDescent="0.2">
      <c r="B2151" s="34">
        <v>12</v>
      </c>
      <c r="C2151" s="47">
        <v>1.613</v>
      </c>
      <c r="D2151" s="47"/>
      <c r="E2151" s="47">
        <f t="shared" si="575"/>
        <v>2.1630000000000003</v>
      </c>
      <c r="F2151" s="34">
        <f t="shared" si="571"/>
        <v>2</v>
      </c>
      <c r="G2151" s="47">
        <f t="shared" si="576"/>
        <v>4.3260000000000005</v>
      </c>
      <c r="H2151" s="34"/>
      <c r="I2151" s="33">
        <v>12</v>
      </c>
      <c r="J2151" s="33">
        <v>1.613</v>
      </c>
      <c r="K2151" s="47">
        <f t="shared" si="577"/>
        <v>2.1630000000000003</v>
      </c>
      <c r="L2151" s="34">
        <f t="shared" si="578"/>
        <v>2</v>
      </c>
      <c r="M2151" s="47">
        <f t="shared" si="579"/>
        <v>4.3260000000000005</v>
      </c>
      <c r="N2151" s="50"/>
      <c r="O2151" s="50"/>
      <c r="P2151" s="50"/>
      <c r="Q2151" s="52"/>
      <c r="R2151" s="21"/>
    </row>
    <row r="2152" spans="2:18" x14ac:dyDescent="0.2">
      <c r="B2152" s="34">
        <v>14</v>
      </c>
      <c r="C2152" s="47">
        <v>1.1120000000000001</v>
      </c>
      <c r="D2152" s="47"/>
      <c r="E2152" s="47">
        <f t="shared" si="575"/>
        <v>1.3625</v>
      </c>
      <c r="F2152" s="34">
        <f t="shared" si="571"/>
        <v>2</v>
      </c>
      <c r="G2152" s="47">
        <f t="shared" si="576"/>
        <v>2.7250000000000001</v>
      </c>
      <c r="H2152" s="51"/>
      <c r="I2152" s="33">
        <v>14</v>
      </c>
      <c r="J2152" s="33">
        <v>1.1120000000000001</v>
      </c>
      <c r="K2152" s="47">
        <f t="shared" si="577"/>
        <v>1.3625</v>
      </c>
      <c r="L2152" s="34">
        <f t="shared" si="578"/>
        <v>2</v>
      </c>
      <c r="M2152" s="47">
        <f t="shared" si="579"/>
        <v>2.7250000000000001</v>
      </c>
      <c r="N2152" s="50"/>
      <c r="O2152" s="50"/>
      <c r="P2152" s="50"/>
      <c r="Q2152" s="52"/>
      <c r="R2152" s="21"/>
    </row>
    <row r="2153" spans="2:18" x14ac:dyDescent="0.2">
      <c r="B2153" s="34">
        <v>17</v>
      </c>
      <c r="C2153" s="47">
        <v>0.21199999999999999</v>
      </c>
      <c r="D2153" s="47"/>
      <c r="E2153" s="47">
        <f t="shared" si="575"/>
        <v>0.66200000000000003</v>
      </c>
      <c r="F2153" s="34">
        <f t="shared" si="571"/>
        <v>3</v>
      </c>
      <c r="G2153" s="47">
        <f t="shared" si="576"/>
        <v>1.9860000000000002</v>
      </c>
      <c r="H2153" s="51"/>
      <c r="I2153" s="33">
        <v>17</v>
      </c>
      <c r="J2153" s="33">
        <v>0.21199999999999999</v>
      </c>
      <c r="K2153" s="47">
        <f t="shared" si="577"/>
        <v>0.66200000000000003</v>
      </c>
      <c r="L2153" s="34">
        <f t="shared" si="578"/>
        <v>3</v>
      </c>
      <c r="M2153" s="47">
        <f t="shared" si="579"/>
        <v>1.9860000000000002</v>
      </c>
      <c r="N2153" s="50"/>
      <c r="O2153" s="50"/>
      <c r="P2153" s="50"/>
      <c r="Q2153" s="52"/>
      <c r="R2153" s="21"/>
    </row>
    <row r="2154" spans="2:18" x14ac:dyDescent="0.2">
      <c r="B2154" s="34">
        <v>20</v>
      </c>
      <c r="C2154" s="47">
        <v>-0.38900000000000001</v>
      </c>
      <c r="D2154" s="47"/>
      <c r="E2154" s="47">
        <f t="shared" si="575"/>
        <v>-8.8500000000000009E-2</v>
      </c>
      <c r="F2154" s="34">
        <f t="shared" si="571"/>
        <v>3</v>
      </c>
      <c r="G2154" s="47">
        <f t="shared" si="576"/>
        <v>-0.26550000000000001</v>
      </c>
      <c r="H2154" s="51"/>
      <c r="I2154" s="33">
        <v>20</v>
      </c>
      <c r="J2154" s="33">
        <v>-0.38900000000000001</v>
      </c>
      <c r="K2154" s="47">
        <f t="shared" si="577"/>
        <v>-8.8500000000000009E-2</v>
      </c>
      <c r="L2154" s="34">
        <f t="shared" si="578"/>
        <v>3</v>
      </c>
      <c r="M2154" s="47">
        <f t="shared" si="579"/>
        <v>-0.26550000000000001</v>
      </c>
      <c r="N2154" s="53"/>
      <c r="O2154" s="53"/>
      <c r="P2154" s="53"/>
      <c r="Q2154" s="52"/>
      <c r="R2154" s="21"/>
    </row>
    <row r="2155" spans="2:18" x14ac:dyDescent="0.2">
      <c r="B2155" s="34">
        <v>23</v>
      </c>
      <c r="C2155" s="47">
        <v>-0.88700000000000001</v>
      </c>
      <c r="D2155" s="47"/>
      <c r="E2155" s="47">
        <f t="shared" si="575"/>
        <v>-0.63800000000000001</v>
      </c>
      <c r="F2155" s="34">
        <f t="shared" si="571"/>
        <v>3</v>
      </c>
      <c r="G2155" s="47">
        <f t="shared" si="576"/>
        <v>-1.9140000000000001</v>
      </c>
      <c r="H2155" s="34"/>
      <c r="I2155" s="33">
        <v>23</v>
      </c>
      <c r="J2155" s="33">
        <v>-0.88700000000000001</v>
      </c>
      <c r="K2155" s="47">
        <f t="shared" si="577"/>
        <v>-0.63800000000000001</v>
      </c>
      <c r="L2155" s="34">
        <f t="shared" si="578"/>
        <v>3</v>
      </c>
      <c r="M2155" s="47">
        <f t="shared" si="579"/>
        <v>-1.9140000000000001</v>
      </c>
      <c r="N2155" s="50"/>
      <c r="O2155" s="50"/>
      <c r="P2155" s="50"/>
      <c r="Q2155" s="52"/>
      <c r="R2155" s="21"/>
    </row>
    <row r="2156" spans="2:18" x14ac:dyDescent="0.2">
      <c r="B2156" s="34">
        <v>26</v>
      </c>
      <c r="C2156" s="47">
        <v>-1.286</v>
      </c>
      <c r="D2156" s="47"/>
      <c r="E2156" s="47">
        <f t="shared" si="575"/>
        <v>-1.0865</v>
      </c>
      <c r="F2156" s="34">
        <f t="shared" si="571"/>
        <v>3</v>
      </c>
      <c r="G2156" s="47">
        <f t="shared" si="576"/>
        <v>-3.2595000000000001</v>
      </c>
      <c r="H2156" s="34"/>
      <c r="I2156" s="33">
        <v>26</v>
      </c>
      <c r="J2156" s="33">
        <v>-1.286</v>
      </c>
      <c r="K2156" s="47">
        <f t="shared" si="577"/>
        <v>-1.0865</v>
      </c>
      <c r="L2156" s="34">
        <f t="shared" si="578"/>
        <v>3</v>
      </c>
      <c r="M2156" s="47">
        <f t="shared" si="579"/>
        <v>-3.2595000000000001</v>
      </c>
      <c r="N2156" s="53"/>
      <c r="O2156" s="53"/>
      <c r="P2156" s="53"/>
      <c r="Q2156" s="52"/>
      <c r="R2156" s="21"/>
    </row>
    <row r="2157" spans="2:18" x14ac:dyDescent="0.2">
      <c r="B2157" s="34">
        <v>29</v>
      </c>
      <c r="C2157" s="47">
        <v>-1.389</v>
      </c>
      <c r="D2157" s="47"/>
      <c r="E2157" s="47">
        <f t="shared" si="575"/>
        <v>-1.3374999999999999</v>
      </c>
      <c r="F2157" s="34">
        <f t="shared" si="571"/>
        <v>3</v>
      </c>
      <c r="G2157" s="47">
        <f t="shared" si="576"/>
        <v>-4.0124999999999993</v>
      </c>
      <c r="H2157" s="34"/>
      <c r="I2157" s="34">
        <f>I2158-(J2157-J2158)*2</f>
        <v>26.2</v>
      </c>
      <c r="J2157" s="34">
        <v>-1.4</v>
      </c>
      <c r="K2157" s="47">
        <f t="shared" si="577"/>
        <v>-1.343</v>
      </c>
      <c r="L2157" s="34">
        <f t="shared" si="578"/>
        <v>0.19999999999999929</v>
      </c>
      <c r="M2157" s="47">
        <f t="shared" si="579"/>
        <v>-0.26859999999999906</v>
      </c>
      <c r="N2157" s="53"/>
      <c r="O2157" s="53"/>
      <c r="P2157" s="53"/>
      <c r="Q2157" s="52"/>
      <c r="R2157" s="21"/>
    </row>
    <row r="2158" spans="2:18" x14ac:dyDescent="0.2">
      <c r="B2158" s="34">
        <v>32</v>
      </c>
      <c r="C2158" s="47">
        <v>-1.5860000000000001</v>
      </c>
      <c r="D2158" s="47"/>
      <c r="E2158" s="47">
        <f t="shared" si="575"/>
        <v>-1.4875</v>
      </c>
      <c r="F2158" s="34">
        <f t="shared" si="571"/>
        <v>3</v>
      </c>
      <c r="G2158" s="47">
        <f t="shared" si="576"/>
        <v>-4.4625000000000004</v>
      </c>
      <c r="H2158" s="34"/>
      <c r="I2158" s="33">
        <f>I2159-9</f>
        <v>27</v>
      </c>
      <c r="J2158" s="33">
        <f>J2159</f>
        <v>-1.8</v>
      </c>
      <c r="K2158" s="47">
        <f t="shared" si="577"/>
        <v>-1.6</v>
      </c>
      <c r="L2158" s="34">
        <f t="shared" si="578"/>
        <v>0.80000000000000071</v>
      </c>
      <c r="M2158" s="47">
        <f t="shared" si="579"/>
        <v>-1.2800000000000011</v>
      </c>
      <c r="N2158" s="50"/>
      <c r="O2158" s="50"/>
      <c r="P2158" s="50"/>
      <c r="Q2158" s="51"/>
      <c r="R2158" s="21"/>
    </row>
    <row r="2159" spans="2:18" x14ac:dyDescent="0.2">
      <c r="B2159" s="34">
        <v>34</v>
      </c>
      <c r="C2159" s="47">
        <v>-1.6080000000000001</v>
      </c>
      <c r="D2159" s="47"/>
      <c r="E2159" s="47">
        <f t="shared" si="575"/>
        <v>-1.597</v>
      </c>
      <c r="F2159" s="34">
        <f t="shared" si="571"/>
        <v>2</v>
      </c>
      <c r="G2159" s="47">
        <f t="shared" si="576"/>
        <v>-3.194</v>
      </c>
      <c r="H2159" s="54"/>
      <c r="I2159" s="33">
        <v>36</v>
      </c>
      <c r="J2159" s="33">
        <v>-1.8</v>
      </c>
      <c r="K2159" s="47">
        <f t="shared" si="577"/>
        <v>-1.8</v>
      </c>
      <c r="L2159" s="34">
        <f t="shared" si="578"/>
        <v>9</v>
      </c>
      <c r="M2159" s="47">
        <f t="shared" si="579"/>
        <v>-16.2</v>
      </c>
      <c r="N2159" s="50"/>
      <c r="O2159" s="50"/>
      <c r="P2159" s="50"/>
      <c r="Q2159" s="51"/>
      <c r="R2159" s="21"/>
    </row>
    <row r="2160" spans="2:18" x14ac:dyDescent="0.2">
      <c r="B2160" s="34">
        <v>37</v>
      </c>
      <c r="C2160" s="47">
        <v>-1.4910000000000001</v>
      </c>
      <c r="D2160" s="47"/>
      <c r="E2160" s="47">
        <f t="shared" si="575"/>
        <v>-1.5495000000000001</v>
      </c>
      <c r="F2160" s="34">
        <f t="shared" si="571"/>
        <v>3</v>
      </c>
      <c r="G2160" s="47">
        <f t="shared" si="576"/>
        <v>-4.6485000000000003</v>
      </c>
      <c r="H2160" s="54"/>
      <c r="I2160" s="34">
        <f>I2159+9</f>
        <v>45</v>
      </c>
      <c r="J2160" s="34">
        <f>J2159</f>
        <v>-1.8</v>
      </c>
      <c r="K2160" s="47">
        <f t="shared" si="577"/>
        <v>-1.8</v>
      </c>
      <c r="L2160" s="34">
        <f t="shared" si="578"/>
        <v>9</v>
      </c>
      <c r="M2160" s="47">
        <f t="shared" si="579"/>
        <v>-16.2</v>
      </c>
      <c r="N2160" s="50"/>
      <c r="O2160" s="50"/>
      <c r="P2160" s="50"/>
      <c r="Q2160" s="51"/>
      <c r="R2160" s="21"/>
    </row>
    <row r="2161" spans="2:18" x14ac:dyDescent="0.2">
      <c r="B2161" s="48">
        <v>40</v>
      </c>
      <c r="C2161" s="55">
        <v>-1.2949999999999999</v>
      </c>
      <c r="D2161" s="55"/>
      <c r="E2161" s="47">
        <f t="shared" si="575"/>
        <v>-1.393</v>
      </c>
      <c r="F2161" s="34">
        <f t="shared" si="571"/>
        <v>3</v>
      </c>
      <c r="G2161" s="47">
        <f t="shared" si="576"/>
        <v>-4.1790000000000003</v>
      </c>
      <c r="H2161" s="54"/>
      <c r="I2161" s="34">
        <f>I2160+(J2161-J2160)*2</f>
        <v>46.6</v>
      </c>
      <c r="J2161" s="34">
        <v>-1</v>
      </c>
      <c r="K2161" s="47">
        <f t="shared" si="577"/>
        <v>-1.4</v>
      </c>
      <c r="L2161" s="34">
        <f t="shared" si="578"/>
        <v>1.6000000000000014</v>
      </c>
      <c r="M2161" s="47">
        <f t="shared" si="579"/>
        <v>-2.240000000000002</v>
      </c>
      <c r="N2161" s="50"/>
      <c r="O2161" s="50"/>
      <c r="P2161" s="50"/>
      <c r="Q2161" s="51"/>
      <c r="R2161" s="21"/>
    </row>
    <row r="2162" spans="2:18" x14ac:dyDescent="0.2">
      <c r="B2162" s="48">
        <v>43</v>
      </c>
      <c r="C2162" s="55">
        <v>-1.0960000000000001</v>
      </c>
      <c r="D2162" s="55"/>
      <c r="E2162" s="47">
        <f t="shared" si="575"/>
        <v>-1.1955</v>
      </c>
      <c r="F2162" s="34">
        <f t="shared" si="571"/>
        <v>3</v>
      </c>
      <c r="G2162" s="47">
        <f t="shared" si="576"/>
        <v>-3.5865</v>
      </c>
      <c r="H2162" s="54"/>
      <c r="I2162" s="34">
        <v>47</v>
      </c>
      <c r="J2162" s="56">
        <v>-0.98599999999999999</v>
      </c>
      <c r="K2162" s="47">
        <f t="shared" si="577"/>
        <v>-0.99299999999999999</v>
      </c>
      <c r="L2162" s="34">
        <f t="shared" si="578"/>
        <v>0.39999999999999858</v>
      </c>
      <c r="M2162" s="47">
        <f t="shared" si="579"/>
        <v>-0.39719999999999861</v>
      </c>
      <c r="N2162" s="51"/>
      <c r="O2162" s="53"/>
      <c r="P2162" s="53"/>
      <c r="Q2162" s="51"/>
    </row>
    <row r="2163" spans="2:18" x14ac:dyDescent="0.2">
      <c r="B2163" s="48">
        <v>47</v>
      </c>
      <c r="C2163" s="55">
        <v>-0.98599999999999999</v>
      </c>
      <c r="D2163" s="55"/>
      <c r="E2163" s="47">
        <f t="shared" si="575"/>
        <v>-1.0409999999999999</v>
      </c>
      <c r="F2163" s="34">
        <f t="shared" si="571"/>
        <v>4</v>
      </c>
      <c r="G2163" s="47">
        <f t="shared" si="576"/>
        <v>-4.1639999999999997</v>
      </c>
      <c r="H2163" s="54"/>
      <c r="I2163" s="48">
        <v>50</v>
      </c>
      <c r="J2163" s="48">
        <v>0.20699999999999999</v>
      </c>
      <c r="K2163" s="47">
        <f t="shared" si="577"/>
        <v>-0.38950000000000001</v>
      </c>
      <c r="L2163" s="34">
        <f t="shared" si="578"/>
        <v>3</v>
      </c>
      <c r="M2163" s="47">
        <f t="shared" si="579"/>
        <v>-1.1685000000000001</v>
      </c>
      <c r="N2163" s="51"/>
      <c r="O2163" s="57"/>
      <c r="P2163" s="57"/>
      <c r="Q2163" s="51"/>
    </row>
    <row r="2164" spans="2:18" x14ac:dyDescent="0.2">
      <c r="B2164" s="48">
        <v>50</v>
      </c>
      <c r="C2164" s="55">
        <v>0.20699999999999999</v>
      </c>
      <c r="D2164" s="55"/>
      <c r="E2164" s="47">
        <f t="shared" si="575"/>
        <v>-0.38950000000000001</v>
      </c>
      <c r="F2164" s="34">
        <f t="shared" si="571"/>
        <v>3</v>
      </c>
      <c r="G2164" s="47">
        <f t="shared" si="576"/>
        <v>-1.1685000000000001</v>
      </c>
      <c r="H2164" s="51"/>
      <c r="I2164" s="48">
        <v>52</v>
      </c>
      <c r="J2164" s="48">
        <v>0.70899999999999996</v>
      </c>
      <c r="K2164" s="47">
        <f t="shared" si="577"/>
        <v>0.45799999999999996</v>
      </c>
      <c r="L2164" s="34">
        <f t="shared" si="578"/>
        <v>2</v>
      </c>
      <c r="M2164" s="47">
        <f t="shared" si="579"/>
        <v>0.91599999999999993</v>
      </c>
      <c r="N2164" s="51"/>
      <c r="O2164" s="57"/>
      <c r="P2164" s="57"/>
      <c r="Q2164" s="51"/>
    </row>
    <row r="2165" spans="2:18" x14ac:dyDescent="0.2">
      <c r="B2165" s="48">
        <v>52</v>
      </c>
      <c r="C2165" s="55">
        <v>0.70899999999999996</v>
      </c>
      <c r="D2165" s="55"/>
      <c r="E2165" s="47">
        <f t="shared" si="575"/>
        <v>0.45799999999999996</v>
      </c>
      <c r="F2165" s="34">
        <f t="shared" si="571"/>
        <v>2</v>
      </c>
      <c r="G2165" s="47">
        <f t="shared" si="576"/>
        <v>0.91599999999999993</v>
      </c>
      <c r="H2165" s="51"/>
      <c r="I2165" s="48">
        <v>54</v>
      </c>
      <c r="J2165" s="48">
        <v>2.2120000000000002</v>
      </c>
      <c r="K2165" s="47">
        <f t="shared" si="577"/>
        <v>1.4605000000000001</v>
      </c>
      <c r="L2165" s="34">
        <f t="shared" si="578"/>
        <v>2</v>
      </c>
      <c r="M2165" s="47">
        <f t="shared" si="579"/>
        <v>2.9210000000000003</v>
      </c>
      <c r="N2165" s="57"/>
      <c r="O2165" s="57"/>
      <c r="P2165" s="57"/>
      <c r="Q2165" s="51"/>
    </row>
    <row r="2166" spans="2:18" x14ac:dyDescent="0.2">
      <c r="B2166" s="48">
        <v>54</v>
      </c>
      <c r="C2166" s="55">
        <v>2.2120000000000002</v>
      </c>
      <c r="D2166" s="55"/>
      <c r="E2166" s="47">
        <f t="shared" si="575"/>
        <v>1.4605000000000001</v>
      </c>
      <c r="F2166" s="34">
        <f t="shared" si="571"/>
        <v>2</v>
      </c>
      <c r="G2166" s="47">
        <f t="shared" si="576"/>
        <v>2.9210000000000003</v>
      </c>
      <c r="H2166" s="51"/>
      <c r="I2166" s="48">
        <v>56</v>
      </c>
      <c r="J2166" s="48">
        <v>3.6739999999999999</v>
      </c>
      <c r="K2166" s="47">
        <f t="shared" si="577"/>
        <v>2.9430000000000001</v>
      </c>
      <c r="L2166" s="34">
        <f t="shared" si="578"/>
        <v>2</v>
      </c>
      <c r="M2166" s="47">
        <f t="shared" si="579"/>
        <v>5.8860000000000001</v>
      </c>
      <c r="N2166" s="57"/>
      <c r="O2166" s="57"/>
      <c r="P2166" s="57"/>
      <c r="Q2166" s="51"/>
    </row>
    <row r="2167" spans="2:18" x14ac:dyDescent="0.2">
      <c r="B2167" s="48">
        <v>56</v>
      </c>
      <c r="C2167" s="55">
        <v>3.6739999999999999</v>
      </c>
      <c r="D2167" s="55"/>
      <c r="E2167" s="47">
        <f t="shared" si="575"/>
        <v>2.9430000000000001</v>
      </c>
      <c r="F2167" s="34">
        <f t="shared" si="571"/>
        <v>2</v>
      </c>
      <c r="G2167" s="47">
        <f t="shared" si="576"/>
        <v>5.8860000000000001</v>
      </c>
      <c r="H2167" s="51"/>
      <c r="I2167" s="48">
        <v>58</v>
      </c>
      <c r="J2167" s="48">
        <v>4.7629999999999999</v>
      </c>
      <c r="K2167" s="47">
        <f t="shared" si="577"/>
        <v>4.2184999999999997</v>
      </c>
      <c r="L2167" s="34">
        <f t="shared" si="578"/>
        <v>2</v>
      </c>
      <c r="M2167" s="47">
        <f t="shared" si="579"/>
        <v>8.4369999999999994</v>
      </c>
      <c r="N2167" s="57"/>
      <c r="O2167" s="57"/>
      <c r="P2167" s="57"/>
      <c r="Q2167" s="51"/>
    </row>
    <row r="2168" spans="2:18" x14ac:dyDescent="0.2">
      <c r="B2168" s="48">
        <v>58</v>
      </c>
      <c r="C2168" s="55">
        <v>4.7629999999999999</v>
      </c>
      <c r="D2168" s="55"/>
      <c r="E2168" s="47">
        <f t="shared" si="575"/>
        <v>4.2184999999999997</v>
      </c>
      <c r="F2168" s="34">
        <f t="shared" si="571"/>
        <v>2</v>
      </c>
      <c r="G2168" s="47">
        <f t="shared" si="576"/>
        <v>8.4369999999999994</v>
      </c>
      <c r="H2168" s="47"/>
      <c r="I2168" s="48">
        <v>62</v>
      </c>
      <c r="J2168" s="48">
        <v>4.8170000000000002</v>
      </c>
      <c r="K2168" s="47">
        <f t="shared" si="577"/>
        <v>4.79</v>
      </c>
      <c r="L2168" s="34">
        <f t="shared" si="578"/>
        <v>4</v>
      </c>
      <c r="M2168" s="47">
        <f t="shared" si="579"/>
        <v>19.16</v>
      </c>
      <c r="N2168" s="57"/>
      <c r="O2168" s="57"/>
      <c r="P2168" s="57"/>
      <c r="Q2168" s="51"/>
    </row>
    <row r="2169" spans="2:18" x14ac:dyDescent="0.2">
      <c r="B2169" s="48">
        <v>62</v>
      </c>
      <c r="C2169" s="55">
        <v>4.8170000000000002</v>
      </c>
      <c r="D2169" s="55"/>
      <c r="E2169" s="47">
        <f t="shared" si="575"/>
        <v>4.79</v>
      </c>
      <c r="F2169" s="34">
        <f t="shared" si="571"/>
        <v>4</v>
      </c>
      <c r="G2169" s="47">
        <f t="shared" si="576"/>
        <v>19.16</v>
      </c>
      <c r="H2169" s="47"/>
      <c r="I2169" s="48">
        <v>67</v>
      </c>
      <c r="J2169" s="48">
        <v>4.8029999999999999</v>
      </c>
      <c r="K2169" s="47">
        <f t="shared" si="577"/>
        <v>4.8100000000000005</v>
      </c>
      <c r="L2169" s="34">
        <f t="shared" si="578"/>
        <v>5</v>
      </c>
      <c r="M2169" s="47">
        <f t="shared" si="579"/>
        <v>24.050000000000004</v>
      </c>
      <c r="N2169" s="53"/>
      <c r="O2169" s="57"/>
      <c r="P2169" s="57"/>
      <c r="Q2169" s="51"/>
    </row>
    <row r="2170" spans="2:18" x14ac:dyDescent="0.2">
      <c r="B2170" s="48">
        <v>67</v>
      </c>
      <c r="C2170" s="55">
        <v>4.8029999999999999</v>
      </c>
      <c r="D2170" s="55"/>
      <c r="E2170" s="47">
        <f t="shared" si="575"/>
        <v>4.8100000000000005</v>
      </c>
      <c r="F2170" s="34">
        <f t="shared" si="571"/>
        <v>5</v>
      </c>
      <c r="G2170" s="47">
        <f t="shared" si="576"/>
        <v>24.050000000000004</v>
      </c>
      <c r="H2170" s="47"/>
      <c r="I2170" s="48">
        <v>70</v>
      </c>
      <c r="J2170" s="48">
        <v>3.613</v>
      </c>
      <c r="K2170" s="47">
        <f t="shared" si="577"/>
        <v>4.2080000000000002</v>
      </c>
      <c r="L2170" s="34">
        <f t="shared" si="578"/>
        <v>3</v>
      </c>
      <c r="M2170" s="47">
        <f t="shared" si="579"/>
        <v>12.624000000000001</v>
      </c>
      <c r="N2170" s="50"/>
      <c r="O2170" s="50"/>
      <c r="P2170" s="50"/>
      <c r="Q2170" s="51"/>
      <c r="R2170" s="21"/>
    </row>
    <row r="2171" spans="2:18" x14ac:dyDescent="0.2">
      <c r="B2171" s="48">
        <v>70</v>
      </c>
      <c r="C2171" s="55">
        <v>3.613</v>
      </c>
      <c r="D2171" s="55"/>
      <c r="E2171" s="47">
        <f t="shared" si="575"/>
        <v>4.2080000000000002</v>
      </c>
      <c r="F2171" s="34">
        <f t="shared" si="571"/>
        <v>3</v>
      </c>
      <c r="G2171" s="47">
        <f t="shared" si="576"/>
        <v>12.624000000000001</v>
      </c>
      <c r="H2171" s="47"/>
      <c r="I2171" s="47">
        <v>75</v>
      </c>
      <c r="J2171" s="48">
        <v>3.5619999999999998</v>
      </c>
      <c r="K2171" s="47">
        <f t="shared" si="577"/>
        <v>3.5874999999999999</v>
      </c>
      <c r="L2171" s="34">
        <f t="shared" si="578"/>
        <v>5</v>
      </c>
      <c r="M2171" s="47">
        <f t="shared" si="579"/>
        <v>17.9375</v>
      </c>
      <c r="N2171" s="50"/>
      <c r="O2171" s="50"/>
      <c r="P2171" s="50"/>
      <c r="Q2171" s="51"/>
      <c r="R2171" s="21"/>
    </row>
    <row r="2172" spans="2:18" x14ac:dyDescent="0.2">
      <c r="B2172" s="48">
        <v>75</v>
      </c>
      <c r="C2172" s="55">
        <v>3.5619999999999998</v>
      </c>
      <c r="D2172" s="55"/>
      <c r="E2172" s="47">
        <f t="shared" ref="E2172" si="580">(C2171+C2172)/2</f>
        <v>3.5874999999999999</v>
      </c>
      <c r="F2172" s="34">
        <f t="shared" si="571"/>
        <v>5</v>
      </c>
      <c r="G2172" s="47">
        <f t="shared" ref="G2172" si="581">E2172*F2172</f>
        <v>17.9375</v>
      </c>
      <c r="H2172" s="47"/>
      <c r="I2172" s="47"/>
      <c r="J2172" s="48"/>
      <c r="K2172" s="47"/>
      <c r="L2172" s="34">
        <f>SUM(L2147:L2171)</f>
        <v>75</v>
      </c>
      <c r="M2172" s="47">
        <f>SUM(M2147:M2171)</f>
        <v>70.279200000000003</v>
      </c>
      <c r="N2172" s="50"/>
      <c r="O2172" s="50"/>
      <c r="P2172" s="50"/>
      <c r="Q2172" s="51"/>
      <c r="R2172" s="21"/>
    </row>
    <row r="2173" spans="2:18" x14ac:dyDescent="0.2">
      <c r="B2173" s="48"/>
      <c r="C2173" s="55"/>
      <c r="D2173" s="55"/>
      <c r="E2173" s="47"/>
      <c r="F2173" s="34">
        <f>SUM(F2147:F2172)</f>
        <v>75</v>
      </c>
      <c r="G2173" s="47">
        <f>SUM(G2147:G2172)</f>
        <v>78.618000000000009</v>
      </c>
      <c r="H2173" s="47"/>
      <c r="I2173" s="47"/>
      <c r="J2173" s="48"/>
      <c r="K2173" s="47"/>
      <c r="L2173" s="34"/>
      <c r="M2173" s="47"/>
      <c r="N2173" s="50"/>
      <c r="O2173" s="50"/>
      <c r="P2173" s="50"/>
      <c r="Q2173" s="51"/>
      <c r="R2173" s="21"/>
    </row>
    <row r="2174" spans="2:18" x14ac:dyDescent="0.2">
      <c r="B2174" s="48"/>
      <c r="C2174" s="55"/>
      <c r="D2174" s="55"/>
      <c r="E2174" s="47"/>
      <c r="F2174" s="34"/>
      <c r="G2174" s="47"/>
      <c r="H2174" s="34"/>
      <c r="I2174" s="47"/>
      <c r="J2174" s="48"/>
      <c r="K2174" s="47"/>
      <c r="L2174" s="34"/>
      <c r="M2174" s="47"/>
      <c r="N2174" s="50"/>
      <c r="O2174" s="50"/>
      <c r="P2174" s="50"/>
      <c r="Q2174" s="51"/>
      <c r="R2174" s="21"/>
    </row>
    <row r="2175" spans="2:18" x14ac:dyDescent="0.2">
      <c r="B2175" s="52"/>
      <c r="C2175" s="59"/>
      <c r="D2175" s="59"/>
      <c r="E2175" s="51"/>
      <c r="F2175" s="51"/>
      <c r="G2175" s="51"/>
      <c r="H2175" s="51"/>
      <c r="I2175" s="47"/>
      <c r="J2175" s="48"/>
      <c r="K2175" s="47"/>
      <c r="L2175" s="34"/>
      <c r="M2175" s="47"/>
      <c r="N2175" s="51"/>
      <c r="O2175" s="51"/>
      <c r="P2175" s="51"/>
      <c r="Q2175" s="51"/>
    </row>
    <row r="2176" spans="2:18" x14ac:dyDescent="0.2">
      <c r="B2176" s="52"/>
      <c r="C2176" s="59"/>
      <c r="D2176" s="59"/>
      <c r="E2176" s="51"/>
      <c r="F2176" s="51"/>
      <c r="G2176" s="51"/>
      <c r="H2176" s="34" t="s">
        <v>10</v>
      </c>
      <c r="I2176" s="34"/>
      <c r="J2176" s="34">
        <f>G2173</f>
        <v>78.618000000000009</v>
      </c>
      <c r="K2176" s="47" t="s">
        <v>11</v>
      </c>
      <c r="L2176" s="34">
        <f>M2172</f>
        <v>70.279200000000003</v>
      </c>
      <c r="M2176" s="47">
        <f>J2176-L2176</f>
        <v>8.3388000000000062</v>
      </c>
      <c r="N2176" s="51"/>
      <c r="O2176" s="51"/>
      <c r="P2176" s="51"/>
      <c r="Q2176" s="51"/>
    </row>
    <row r="2177" spans="2:18" x14ac:dyDescent="0.2">
      <c r="B2177" s="52"/>
      <c r="C2177" s="59"/>
      <c r="D2177" s="59"/>
      <c r="E2177" s="51"/>
      <c r="F2177" s="51"/>
      <c r="G2177" s="51"/>
      <c r="H2177" s="51"/>
      <c r="I2177" s="51"/>
      <c r="J2177" s="60"/>
      <c r="K2177" s="51"/>
      <c r="L2177" s="51"/>
      <c r="M2177" s="51"/>
      <c r="N2177" s="51"/>
      <c r="O2177" s="51"/>
      <c r="P2177" s="51"/>
      <c r="Q2177" s="51"/>
    </row>
    <row r="2178" spans="2:18" ht="15" x14ac:dyDescent="0.2">
      <c r="B2178" s="58"/>
      <c r="C2178" s="61"/>
      <c r="D2178" s="61"/>
      <c r="E2178" s="58"/>
      <c r="F2178" s="54" t="s">
        <v>7</v>
      </c>
      <c r="G2178" s="54"/>
      <c r="H2178" s="160">
        <v>12.2</v>
      </c>
      <c r="I2178" s="160"/>
      <c r="J2178" s="58"/>
      <c r="K2178" s="58"/>
      <c r="L2178" s="58"/>
      <c r="M2178" s="58"/>
      <c r="N2178" s="57"/>
      <c r="O2178" s="57"/>
      <c r="P2178" s="57"/>
      <c r="Q2178" s="51"/>
    </row>
    <row r="2179" spans="2:18" x14ac:dyDescent="0.2">
      <c r="B2179" s="161" t="s">
        <v>8</v>
      </c>
      <c r="C2179" s="161"/>
      <c r="D2179" s="161"/>
      <c r="E2179" s="161"/>
      <c r="F2179" s="161"/>
      <c r="G2179" s="161"/>
      <c r="H2179" s="51"/>
      <c r="I2179" s="161" t="s">
        <v>9</v>
      </c>
      <c r="J2179" s="161"/>
      <c r="K2179" s="161"/>
      <c r="L2179" s="161"/>
      <c r="M2179" s="161"/>
      <c r="N2179" s="62"/>
      <c r="O2179" s="62"/>
      <c r="P2179" s="50">
        <f>I2194-I2192</f>
        <v>18</v>
      </c>
      <c r="Q2179" s="51"/>
    </row>
    <row r="2180" spans="2:18" x14ac:dyDescent="0.2">
      <c r="B2180" s="34">
        <v>0</v>
      </c>
      <c r="C2180" s="47">
        <v>1.9339999999999999</v>
      </c>
      <c r="D2180" s="47"/>
      <c r="E2180" s="34"/>
      <c r="F2180" s="34"/>
      <c r="G2180" s="34"/>
      <c r="H2180" s="34"/>
      <c r="I2180" s="33"/>
      <c r="J2180" s="33"/>
      <c r="K2180" s="47"/>
      <c r="L2180" s="34"/>
      <c r="M2180" s="47"/>
      <c r="N2180" s="50"/>
      <c r="O2180" s="50"/>
      <c r="P2180" s="50"/>
      <c r="Q2180" s="51"/>
      <c r="R2180" s="21"/>
    </row>
    <row r="2181" spans="2:18" x14ac:dyDescent="0.2">
      <c r="B2181" s="34">
        <v>5</v>
      </c>
      <c r="C2181" s="47">
        <v>1.9450000000000001</v>
      </c>
      <c r="D2181" s="47"/>
      <c r="E2181" s="47">
        <f>(C2180+C2181)/2</f>
        <v>1.9395</v>
      </c>
      <c r="F2181" s="34">
        <f t="shared" ref="F2181:F2204" si="582">B2181-B2180</f>
        <v>5</v>
      </c>
      <c r="G2181" s="47">
        <f>E2181*F2181</f>
        <v>9.6974999999999998</v>
      </c>
      <c r="H2181" s="34"/>
      <c r="I2181" s="51"/>
      <c r="J2181" s="51"/>
      <c r="K2181" s="47"/>
      <c r="L2181" s="34"/>
      <c r="M2181" s="47"/>
      <c r="N2181" s="50"/>
      <c r="O2181" s="50"/>
      <c r="P2181" s="50"/>
      <c r="Q2181" s="52"/>
      <c r="R2181" s="21"/>
    </row>
    <row r="2182" spans="2:18" x14ac:dyDescent="0.2">
      <c r="B2182" s="34">
        <v>10</v>
      </c>
      <c r="C2182" s="47">
        <v>1.9910000000000001</v>
      </c>
      <c r="D2182" s="47"/>
      <c r="E2182" s="47">
        <f t="shared" ref="E2182:E2204" si="583">(C2181+C2182)/2</f>
        <v>1.968</v>
      </c>
      <c r="F2182" s="34">
        <f t="shared" si="582"/>
        <v>5</v>
      </c>
      <c r="G2182" s="47">
        <f t="shared" ref="G2182:G2204" si="584">E2182*F2182</f>
        <v>9.84</v>
      </c>
      <c r="H2182" s="34"/>
      <c r="I2182" s="51"/>
      <c r="J2182" s="51"/>
      <c r="K2182" s="47"/>
      <c r="L2182" s="34"/>
      <c r="M2182" s="47"/>
      <c r="N2182" s="50"/>
      <c r="O2182" s="50"/>
      <c r="P2182" s="50"/>
      <c r="Q2182" s="52"/>
      <c r="R2182" s="21"/>
    </row>
    <row r="2183" spans="2:18" x14ac:dyDescent="0.2">
      <c r="B2183" s="34">
        <v>12</v>
      </c>
      <c r="C2183" s="47">
        <v>1.135</v>
      </c>
      <c r="D2183" s="47"/>
      <c r="E2183" s="47">
        <f t="shared" si="583"/>
        <v>1.5630000000000002</v>
      </c>
      <c r="F2183" s="34">
        <f t="shared" si="582"/>
        <v>2</v>
      </c>
      <c r="G2183" s="47">
        <f t="shared" si="584"/>
        <v>3.1260000000000003</v>
      </c>
      <c r="H2183" s="34"/>
      <c r="I2183" s="33">
        <v>0</v>
      </c>
      <c r="J2183" s="33">
        <v>1.9339999999999999</v>
      </c>
      <c r="K2183" s="47"/>
      <c r="L2183" s="34"/>
      <c r="M2183" s="47"/>
      <c r="N2183" s="50"/>
      <c r="O2183" s="50"/>
      <c r="P2183" s="50"/>
      <c r="Q2183" s="52"/>
      <c r="R2183" s="21"/>
    </row>
    <row r="2184" spans="2:18" x14ac:dyDescent="0.2">
      <c r="B2184" s="34">
        <v>14</v>
      </c>
      <c r="C2184" s="47">
        <v>0.19400000000000001</v>
      </c>
      <c r="D2184" s="47"/>
      <c r="E2184" s="47">
        <f t="shared" si="583"/>
        <v>0.66449999999999998</v>
      </c>
      <c r="F2184" s="34">
        <f t="shared" si="582"/>
        <v>2</v>
      </c>
      <c r="G2184" s="47">
        <f t="shared" si="584"/>
        <v>1.329</v>
      </c>
      <c r="H2184" s="34"/>
      <c r="I2184" s="33">
        <v>5</v>
      </c>
      <c r="J2184" s="33">
        <v>1.9450000000000001</v>
      </c>
      <c r="K2184" s="47">
        <f t="shared" ref="K2184:K2205" si="585">AVERAGE(J2183,J2184)</f>
        <v>1.9395</v>
      </c>
      <c r="L2184" s="34">
        <f t="shared" ref="L2184:L2205" si="586">I2184-I2183</f>
        <v>5</v>
      </c>
      <c r="M2184" s="47">
        <f t="shared" ref="M2184:M2205" si="587">L2184*K2184</f>
        <v>9.6974999999999998</v>
      </c>
      <c r="N2184" s="50"/>
      <c r="O2184" s="50"/>
      <c r="P2184" s="50"/>
      <c r="Q2184" s="52"/>
      <c r="R2184" s="21"/>
    </row>
    <row r="2185" spans="2:18" x14ac:dyDescent="0.2">
      <c r="B2185" s="34">
        <v>17</v>
      </c>
      <c r="C2185" s="47">
        <v>-0.30499999999999999</v>
      </c>
      <c r="D2185" s="47"/>
      <c r="E2185" s="47">
        <f t="shared" si="583"/>
        <v>-5.5499999999999994E-2</v>
      </c>
      <c r="F2185" s="34">
        <f t="shared" si="582"/>
        <v>3</v>
      </c>
      <c r="G2185" s="47">
        <f t="shared" si="584"/>
        <v>-0.16649999999999998</v>
      </c>
      <c r="H2185" s="34"/>
      <c r="I2185" s="33">
        <v>10</v>
      </c>
      <c r="J2185" s="33">
        <v>1.9910000000000001</v>
      </c>
      <c r="K2185" s="47">
        <f t="shared" si="585"/>
        <v>1.968</v>
      </c>
      <c r="L2185" s="34">
        <f t="shared" si="586"/>
        <v>5</v>
      </c>
      <c r="M2185" s="47">
        <f t="shared" si="587"/>
        <v>9.84</v>
      </c>
      <c r="N2185" s="50"/>
      <c r="O2185" s="50"/>
      <c r="P2185" s="50"/>
      <c r="Q2185" s="52"/>
      <c r="R2185" s="21"/>
    </row>
    <row r="2186" spans="2:18" x14ac:dyDescent="0.2">
      <c r="B2186" s="34">
        <v>20</v>
      </c>
      <c r="C2186" s="47">
        <v>-0.80900000000000005</v>
      </c>
      <c r="D2186" s="47"/>
      <c r="E2186" s="47">
        <f t="shared" si="583"/>
        <v>-0.55700000000000005</v>
      </c>
      <c r="F2186" s="34">
        <f t="shared" si="582"/>
        <v>3</v>
      </c>
      <c r="G2186" s="47">
        <f t="shared" si="584"/>
        <v>-1.6710000000000003</v>
      </c>
      <c r="H2186" s="51"/>
      <c r="I2186" s="33">
        <v>12</v>
      </c>
      <c r="J2186" s="33">
        <v>1.135</v>
      </c>
      <c r="K2186" s="47">
        <f t="shared" si="585"/>
        <v>1.5630000000000002</v>
      </c>
      <c r="L2186" s="34">
        <f t="shared" si="586"/>
        <v>2</v>
      </c>
      <c r="M2186" s="47">
        <f t="shared" si="587"/>
        <v>3.1260000000000003</v>
      </c>
      <c r="N2186" s="50"/>
      <c r="O2186" s="50"/>
      <c r="P2186" s="50"/>
      <c r="Q2186" s="52"/>
      <c r="R2186" s="21"/>
    </row>
    <row r="2187" spans="2:18" x14ac:dyDescent="0.2">
      <c r="B2187" s="34">
        <v>24</v>
      </c>
      <c r="C2187" s="47">
        <v>-1.0109999999999999</v>
      </c>
      <c r="D2187" s="47"/>
      <c r="E2187" s="47">
        <f t="shared" si="583"/>
        <v>-0.90999999999999992</v>
      </c>
      <c r="F2187" s="34">
        <f t="shared" si="582"/>
        <v>4</v>
      </c>
      <c r="G2187" s="47">
        <f t="shared" si="584"/>
        <v>-3.6399999999999997</v>
      </c>
      <c r="H2187" s="51"/>
      <c r="I2187" s="33">
        <v>14</v>
      </c>
      <c r="J2187" s="33">
        <v>0.19400000000000001</v>
      </c>
      <c r="K2187" s="47">
        <f t="shared" si="585"/>
        <v>0.66449999999999998</v>
      </c>
      <c r="L2187" s="34">
        <f t="shared" si="586"/>
        <v>2</v>
      </c>
      <c r="M2187" s="47">
        <f t="shared" si="587"/>
        <v>1.329</v>
      </c>
      <c r="N2187" s="50"/>
      <c r="O2187" s="50"/>
      <c r="P2187" s="50"/>
      <c r="Q2187" s="52"/>
      <c r="R2187" s="21"/>
    </row>
    <row r="2188" spans="2:18" x14ac:dyDescent="0.2">
      <c r="B2188" s="34">
        <v>28</v>
      </c>
      <c r="C2188" s="47">
        <v>-1.107</v>
      </c>
      <c r="D2188" s="47"/>
      <c r="E2188" s="47">
        <f t="shared" si="583"/>
        <v>-1.0589999999999999</v>
      </c>
      <c r="F2188" s="34">
        <f t="shared" si="582"/>
        <v>4</v>
      </c>
      <c r="G2188" s="47">
        <f t="shared" si="584"/>
        <v>-4.2359999999999998</v>
      </c>
      <c r="H2188" s="51"/>
      <c r="I2188" s="33">
        <v>17</v>
      </c>
      <c r="J2188" s="33">
        <v>-0.30499999999999999</v>
      </c>
      <c r="K2188" s="47">
        <f t="shared" si="585"/>
        <v>-5.5499999999999994E-2</v>
      </c>
      <c r="L2188" s="34">
        <f t="shared" si="586"/>
        <v>3</v>
      </c>
      <c r="M2188" s="47">
        <f t="shared" si="587"/>
        <v>-0.16649999999999998</v>
      </c>
      <c r="N2188" s="53"/>
      <c r="O2188" s="53"/>
      <c r="P2188" s="53"/>
      <c r="Q2188" s="52"/>
      <c r="R2188" s="21"/>
    </row>
    <row r="2189" spans="2:18" x14ac:dyDescent="0.2">
      <c r="B2189" s="34">
        <v>32</v>
      </c>
      <c r="C2189" s="47">
        <v>-1.3959999999999999</v>
      </c>
      <c r="D2189" s="47"/>
      <c r="E2189" s="47">
        <f t="shared" si="583"/>
        <v>-1.2515000000000001</v>
      </c>
      <c r="F2189" s="34">
        <f t="shared" si="582"/>
        <v>4</v>
      </c>
      <c r="G2189" s="47">
        <f t="shared" si="584"/>
        <v>-5.0060000000000002</v>
      </c>
      <c r="H2189" s="34"/>
      <c r="I2189" s="33">
        <v>20</v>
      </c>
      <c r="J2189" s="33">
        <v>-0.80900000000000005</v>
      </c>
      <c r="K2189" s="47">
        <f t="shared" si="585"/>
        <v>-0.55700000000000005</v>
      </c>
      <c r="L2189" s="34">
        <f t="shared" si="586"/>
        <v>3</v>
      </c>
      <c r="M2189" s="47">
        <f t="shared" si="587"/>
        <v>-1.6710000000000003</v>
      </c>
      <c r="N2189" s="50"/>
      <c r="O2189" s="50"/>
      <c r="P2189" s="50"/>
      <c r="Q2189" s="52"/>
      <c r="R2189" s="21"/>
    </row>
    <row r="2190" spans="2:18" x14ac:dyDescent="0.2">
      <c r="B2190" s="34">
        <v>36</v>
      </c>
      <c r="C2190" s="47">
        <v>-1.4550000000000001</v>
      </c>
      <c r="D2190" s="47"/>
      <c r="E2190" s="47">
        <f t="shared" si="583"/>
        <v>-1.4255</v>
      </c>
      <c r="F2190" s="34">
        <f t="shared" si="582"/>
        <v>4</v>
      </c>
      <c r="G2190" s="47">
        <f t="shared" si="584"/>
        <v>-5.702</v>
      </c>
      <c r="H2190" s="34"/>
      <c r="I2190" s="33">
        <v>24</v>
      </c>
      <c r="J2190" s="33">
        <v>-1.0109999999999999</v>
      </c>
      <c r="K2190" s="47">
        <f t="shared" si="585"/>
        <v>-0.90999999999999992</v>
      </c>
      <c r="L2190" s="34">
        <f t="shared" si="586"/>
        <v>4</v>
      </c>
      <c r="M2190" s="47">
        <f t="shared" si="587"/>
        <v>-3.6399999999999997</v>
      </c>
      <c r="N2190" s="53"/>
      <c r="O2190" s="53"/>
      <c r="P2190" s="53"/>
      <c r="Q2190" s="52"/>
      <c r="R2190" s="21"/>
    </row>
    <row r="2191" spans="2:18" x14ac:dyDescent="0.2">
      <c r="B2191" s="34">
        <v>40</v>
      </c>
      <c r="C2191" s="47">
        <v>-1.397</v>
      </c>
      <c r="D2191" s="47"/>
      <c r="E2191" s="47">
        <f t="shared" si="583"/>
        <v>-1.4260000000000002</v>
      </c>
      <c r="F2191" s="34">
        <f t="shared" si="582"/>
        <v>4</v>
      </c>
      <c r="G2191" s="47">
        <f t="shared" si="584"/>
        <v>-5.7040000000000006</v>
      </c>
      <c r="H2191" s="34"/>
      <c r="I2191" s="34">
        <f>I2192-(J2191-J2192)*2</f>
        <v>25.44</v>
      </c>
      <c r="J2191" s="34">
        <v>-1</v>
      </c>
      <c r="K2191" s="47">
        <f t="shared" si="585"/>
        <v>-1.0055000000000001</v>
      </c>
      <c r="L2191" s="34">
        <f t="shared" si="586"/>
        <v>1.4400000000000013</v>
      </c>
      <c r="M2191" s="47">
        <f t="shared" si="587"/>
        <v>-1.4479200000000014</v>
      </c>
      <c r="N2191" s="53"/>
      <c r="O2191" s="53"/>
      <c r="P2191" s="53"/>
      <c r="Q2191" s="52"/>
      <c r="R2191" s="21"/>
    </row>
    <row r="2192" spans="2:18" x14ac:dyDescent="0.2">
      <c r="B2192" s="34">
        <v>43</v>
      </c>
      <c r="C2192" s="47">
        <v>-1.3049999999999999</v>
      </c>
      <c r="D2192" s="47"/>
      <c r="E2192" s="47">
        <f t="shared" si="583"/>
        <v>-1.351</v>
      </c>
      <c r="F2192" s="34">
        <f t="shared" si="582"/>
        <v>3</v>
      </c>
      <c r="G2192" s="47">
        <f t="shared" si="584"/>
        <v>-4.0529999999999999</v>
      </c>
      <c r="H2192" s="34"/>
      <c r="I2192" s="33">
        <f>I2193-9</f>
        <v>27</v>
      </c>
      <c r="J2192" s="33">
        <f>J2193</f>
        <v>-1.78</v>
      </c>
      <c r="K2192" s="47">
        <f t="shared" si="585"/>
        <v>-1.3900000000000001</v>
      </c>
      <c r="L2192" s="34">
        <f t="shared" si="586"/>
        <v>1.5599999999999987</v>
      </c>
      <c r="M2192" s="47">
        <f t="shared" si="587"/>
        <v>-2.1683999999999983</v>
      </c>
      <c r="N2192" s="50"/>
      <c r="O2192" s="50"/>
      <c r="P2192" s="50"/>
      <c r="Q2192" s="51"/>
      <c r="R2192" s="21"/>
    </row>
    <row r="2193" spans="2:18" x14ac:dyDescent="0.2">
      <c r="B2193" s="34">
        <v>46</v>
      </c>
      <c r="C2193" s="47">
        <v>-1.113</v>
      </c>
      <c r="D2193" s="47"/>
      <c r="E2193" s="47">
        <f t="shared" si="583"/>
        <v>-1.2090000000000001</v>
      </c>
      <c r="F2193" s="34">
        <f t="shared" si="582"/>
        <v>3</v>
      </c>
      <c r="G2193" s="47">
        <f t="shared" si="584"/>
        <v>-3.6270000000000002</v>
      </c>
      <c r="H2193" s="54"/>
      <c r="I2193" s="33">
        <v>36</v>
      </c>
      <c r="J2193" s="33">
        <v>-1.78</v>
      </c>
      <c r="K2193" s="47">
        <f t="shared" si="585"/>
        <v>-1.78</v>
      </c>
      <c r="L2193" s="34">
        <f t="shared" si="586"/>
        <v>9</v>
      </c>
      <c r="M2193" s="47">
        <f t="shared" si="587"/>
        <v>-16.02</v>
      </c>
      <c r="N2193" s="50"/>
      <c r="O2193" s="50"/>
      <c r="P2193" s="50"/>
      <c r="Q2193" s="51"/>
      <c r="R2193" s="21"/>
    </row>
    <row r="2194" spans="2:18" x14ac:dyDescent="0.2">
      <c r="B2194" s="34">
        <v>49</v>
      </c>
      <c r="C2194" s="47">
        <v>-0.60599999999999998</v>
      </c>
      <c r="D2194" s="47"/>
      <c r="E2194" s="47">
        <f t="shared" si="583"/>
        <v>-0.85949999999999993</v>
      </c>
      <c r="F2194" s="34">
        <f t="shared" si="582"/>
        <v>3</v>
      </c>
      <c r="G2194" s="47">
        <f t="shared" si="584"/>
        <v>-2.5785</v>
      </c>
      <c r="H2194" s="54"/>
      <c r="I2194" s="34">
        <f>I2193+9</f>
        <v>45</v>
      </c>
      <c r="J2194" s="34">
        <f>J2193</f>
        <v>-1.78</v>
      </c>
      <c r="K2194" s="47">
        <f t="shared" si="585"/>
        <v>-1.78</v>
      </c>
      <c r="L2194" s="34">
        <f t="shared" si="586"/>
        <v>9</v>
      </c>
      <c r="M2194" s="47">
        <f t="shared" si="587"/>
        <v>-16.02</v>
      </c>
      <c r="N2194" s="50"/>
      <c r="O2194" s="50"/>
      <c r="P2194" s="50"/>
      <c r="Q2194" s="51"/>
      <c r="R2194" s="21"/>
    </row>
    <row r="2195" spans="2:18" x14ac:dyDescent="0.2">
      <c r="B2195" s="48">
        <v>52</v>
      </c>
      <c r="C2195" s="55">
        <v>-1.2999999999999999E-2</v>
      </c>
      <c r="D2195" s="55"/>
      <c r="E2195" s="47">
        <f t="shared" si="583"/>
        <v>-0.3095</v>
      </c>
      <c r="F2195" s="34">
        <f t="shared" si="582"/>
        <v>3</v>
      </c>
      <c r="G2195" s="47">
        <f t="shared" si="584"/>
        <v>-0.92849999999999999</v>
      </c>
      <c r="H2195" s="54"/>
      <c r="I2195" s="34">
        <f>I2194+(J2195-J2194)*2</f>
        <v>46.56</v>
      </c>
      <c r="J2195" s="34">
        <v>-1</v>
      </c>
      <c r="K2195" s="47">
        <f t="shared" si="585"/>
        <v>-1.3900000000000001</v>
      </c>
      <c r="L2195" s="34">
        <f t="shared" si="586"/>
        <v>1.5600000000000023</v>
      </c>
      <c r="M2195" s="47">
        <f t="shared" si="587"/>
        <v>-2.1684000000000032</v>
      </c>
      <c r="N2195" s="50"/>
      <c r="O2195" s="50"/>
      <c r="P2195" s="50"/>
      <c r="Q2195" s="51"/>
      <c r="R2195" s="21"/>
    </row>
    <row r="2196" spans="2:18" x14ac:dyDescent="0.2">
      <c r="B2196" s="48">
        <v>55</v>
      </c>
      <c r="C2196" s="55">
        <v>0.89400000000000002</v>
      </c>
      <c r="D2196" s="55"/>
      <c r="E2196" s="47">
        <f t="shared" si="583"/>
        <v>0.4405</v>
      </c>
      <c r="F2196" s="34">
        <f t="shared" si="582"/>
        <v>3</v>
      </c>
      <c r="G2196" s="47">
        <f t="shared" si="584"/>
        <v>1.3214999999999999</v>
      </c>
      <c r="H2196" s="54"/>
      <c r="I2196" s="34">
        <v>49</v>
      </c>
      <c r="J2196" s="56">
        <v>-0.60599999999999998</v>
      </c>
      <c r="K2196" s="47">
        <f t="shared" si="585"/>
        <v>-0.80299999999999994</v>
      </c>
      <c r="L2196" s="34">
        <f t="shared" si="586"/>
        <v>2.4399999999999977</v>
      </c>
      <c r="M2196" s="47">
        <f t="shared" si="587"/>
        <v>-1.959319999999998</v>
      </c>
      <c r="N2196" s="51"/>
      <c r="O2196" s="53"/>
      <c r="P2196" s="53"/>
      <c r="Q2196" s="51"/>
    </row>
    <row r="2197" spans="2:18" x14ac:dyDescent="0.2">
      <c r="B2197" s="48">
        <v>58</v>
      </c>
      <c r="C2197" s="55">
        <v>1.8140000000000001</v>
      </c>
      <c r="D2197" s="55"/>
      <c r="E2197" s="47">
        <f t="shared" si="583"/>
        <v>1.3540000000000001</v>
      </c>
      <c r="F2197" s="34">
        <f t="shared" si="582"/>
        <v>3</v>
      </c>
      <c r="G2197" s="47">
        <f t="shared" si="584"/>
        <v>4.0620000000000003</v>
      </c>
      <c r="H2197" s="54"/>
      <c r="I2197" s="48">
        <v>52</v>
      </c>
      <c r="J2197" s="48">
        <v>-1.2999999999999999E-2</v>
      </c>
      <c r="K2197" s="47">
        <f t="shared" si="585"/>
        <v>-0.3095</v>
      </c>
      <c r="L2197" s="34">
        <f t="shared" si="586"/>
        <v>3</v>
      </c>
      <c r="M2197" s="47">
        <f t="shared" si="587"/>
        <v>-0.92849999999999999</v>
      </c>
      <c r="N2197" s="51"/>
      <c r="O2197" s="57"/>
      <c r="P2197" s="57"/>
      <c r="Q2197" s="51"/>
    </row>
    <row r="2198" spans="2:18" x14ac:dyDescent="0.2">
      <c r="B2198" s="48">
        <v>60</v>
      </c>
      <c r="C2198" s="55">
        <v>3.391</v>
      </c>
      <c r="D2198" s="55"/>
      <c r="E2198" s="47">
        <f t="shared" si="583"/>
        <v>2.6025</v>
      </c>
      <c r="F2198" s="34">
        <f t="shared" si="582"/>
        <v>2</v>
      </c>
      <c r="G2198" s="47">
        <f t="shared" si="584"/>
        <v>5.2050000000000001</v>
      </c>
      <c r="H2198" s="51"/>
      <c r="I2198" s="48">
        <v>55</v>
      </c>
      <c r="J2198" s="48">
        <v>0.89400000000000002</v>
      </c>
      <c r="K2198" s="47">
        <f t="shared" si="585"/>
        <v>0.4405</v>
      </c>
      <c r="L2198" s="34">
        <f t="shared" si="586"/>
        <v>3</v>
      </c>
      <c r="M2198" s="47">
        <f t="shared" si="587"/>
        <v>1.3214999999999999</v>
      </c>
      <c r="N2198" s="51"/>
      <c r="O2198" s="57"/>
      <c r="P2198" s="57"/>
      <c r="Q2198" s="51"/>
    </row>
    <row r="2199" spans="2:18" x14ac:dyDescent="0.2">
      <c r="B2199" s="48">
        <v>62</v>
      </c>
      <c r="C2199" s="55">
        <v>4.5049999999999999</v>
      </c>
      <c r="D2199" s="55"/>
      <c r="E2199" s="47">
        <f t="shared" si="583"/>
        <v>3.948</v>
      </c>
      <c r="F2199" s="34">
        <f t="shared" si="582"/>
        <v>2</v>
      </c>
      <c r="G2199" s="47">
        <f t="shared" si="584"/>
        <v>7.8959999999999999</v>
      </c>
      <c r="H2199" s="51"/>
      <c r="I2199" s="48">
        <v>58</v>
      </c>
      <c r="J2199" s="48">
        <v>1.8140000000000001</v>
      </c>
      <c r="K2199" s="47">
        <f t="shared" si="585"/>
        <v>1.3540000000000001</v>
      </c>
      <c r="L2199" s="34">
        <f t="shared" si="586"/>
        <v>3</v>
      </c>
      <c r="M2199" s="47">
        <f t="shared" si="587"/>
        <v>4.0620000000000003</v>
      </c>
      <c r="N2199" s="57"/>
      <c r="O2199" s="57"/>
      <c r="P2199" s="57"/>
      <c r="Q2199" s="51"/>
    </row>
    <row r="2200" spans="2:18" x14ac:dyDescent="0.2">
      <c r="B2200" s="48">
        <v>66</v>
      </c>
      <c r="C2200" s="55">
        <v>4.5439999999999996</v>
      </c>
      <c r="D2200" s="55"/>
      <c r="E2200" s="47">
        <f t="shared" si="583"/>
        <v>4.5244999999999997</v>
      </c>
      <c r="F2200" s="34">
        <f t="shared" si="582"/>
        <v>4</v>
      </c>
      <c r="G2200" s="47">
        <f t="shared" si="584"/>
        <v>18.097999999999999</v>
      </c>
      <c r="H2200" s="51"/>
      <c r="I2200" s="48">
        <v>60</v>
      </c>
      <c r="J2200" s="48">
        <v>3.391</v>
      </c>
      <c r="K2200" s="47">
        <f t="shared" si="585"/>
        <v>2.6025</v>
      </c>
      <c r="L2200" s="34">
        <f t="shared" si="586"/>
        <v>2</v>
      </c>
      <c r="M2200" s="47">
        <f t="shared" si="587"/>
        <v>5.2050000000000001</v>
      </c>
      <c r="N2200" s="57"/>
      <c r="O2200" s="57"/>
      <c r="P2200" s="57"/>
      <c r="Q2200" s="51"/>
    </row>
    <row r="2201" spans="2:18" x14ac:dyDescent="0.2">
      <c r="B2201" s="48">
        <v>71</v>
      </c>
      <c r="C2201" s="55">
        <v>4.4950000000000001</v>
      </c>
      <c r="D2201" s="55"/>
      <c r="E2201" s="47">
        <f t="shared" si="583"/>
        <v>4.5194999999999999</v>
      </c>
      <c r="F2201" s="34">
        <f t="shared" si="582"/>
        <v>5</v>
      </c>
      <c r="G2201" s="47">
        <f t="shared" si="584"/>
        <v>22.5975</v>
      </c>
      <c r="H2201" s="51"/>
      <c r="I2201" s="48">
        <v>62</v>
      </c>
      <c r="J2201" s="48">
        <v>4.5049999999999999</v>
      </c>
      <c r="K2201" s="47">
        <f t="shared" si="585"/>
        <v>3.948</v>
      </c>
      <c r="L2201" s="34">
        <f t="shared" si="586"/>
        <v>2</v>
      </c>
      <c r="M2201" s="47">
        <f t="shared" si="587"/>
        <v>7.8959999999999999</v>
      </c>
      <c r="N2201" s="57"/>
      <c r="O2201" s="57"/>
      <c r="P2201" s="57"/>
      <c r="Q2201" s="51"/>
    </row>
    <row r="2202" spans="2:18" x14ac:dyDescent="0.2">
      <c r="B2202" s="48">
        <v>73</v>
      </c>
      <c r="C2202" s="55">
        <v>3.395</v>
      </c>
      <c r="D2202" s="55"/>
      <c r="E2202" s="47">
        <f t="shared" si="583"/>
        <v>3.9450000000000003</v>
      </c>
      <c r="F2202" s="34">
        <f t="shared" si="582"/>
        <v>2</v>
      </c>
      <c r="G2202" s="47">
        <f t="shared" si="584"/>
        <v>7.8900000000000006</v>
      </c>
      <c r="H2202" s="47"/>
      <c r="I2202" s="48">
        <v>66</v>
      </c>
      <c r="J2202" s="48">
        <v>4.5439999999999996</v>
      </c>
      <c r="K2202" s="47">
        <f t="shared" si="585"/>
        <v>4.5244999999999997</v>
      </c>
      <c r="L2202" s="34">
        <f t="shared" si="586"/>
        <v>4</v>
      </c>
      <c r="M2202" s="47">
        <f t="shared" si="587"/>
        <v>18.097999999999999</v>
      </c>
      <c r="N2202" s="57"/>
      <c r="O2202" s="57"/>
      <c r="P2202" s="57"/>
      <c r="Q2202" s="51"/>
    </row>
    <row r="2203" spans="2:18" x14ac:dyDescent="0.2">
      <c r="B2203" s="48">
        <v>75</v>
      </c>
      <c r="C2203" s="55">
        <v>1.9950000000000001</v>
      </c>
      <c r="D2203" s="55"/>
      <c r="E2203" s="47">
        <f t="shared" si="583"/>
        <v>2.6950000000000003</v>
      </c>
      <c r="F2203" s="34">
        <f t="shared" si="582"/>
        <v>2</v>
      </c>
      <c r="G2203" s="47">
        <f t="shared" si="584"/>
        <v>5.3900000000000006</v>
      </c>
      <c r="H2203" s="47"/>
      <c r="I2203" s="48">
        <v>71</v>
      </c>
      <c r="J2203" s="48">
        <v>4.4950000000000001</v>
      </c>
      <c r="K2203" s="47">
        <f t="shared" si="585"/>
        <v>4.5194999999999999</v>
      </c>
      <c r="L2203" s="34">
        <f t="shared" si="586"/>
        <v>5</v>
      </c>
      <c r="M2203" s="47">
        <f t="shared" si="587"/>
        <v>22.5975</v>
      </c>
      <c r="N2203" s="53"/>
      <c r="O2203" s="57"/>
      <c r="P2203" s="57"/>
      <c r="Q2203" s="51"/>
    </row>
    <row r="2204" spans="2:18" x14ac:dyDescent="0.2">
      <c r="B2204" s="48">
        <v>80</v>
      </c>
      <c r="C2204" s="55">
        <v>1.986</v>
      </c>
      <c r="D2204" s="55"/>
      <c r="E2204" s="47">
        <f t="shared" si="583"/>
        <v>1.9904999999999999</v>
      </c>
      <c r="F2204" s="34">
        <f t="shared" si="582"/>
        <v>5</v>
      </c>
      <c r="G2204" s="47">
        <f t="shared" si="584"/>
        <v>9.9525000000000006</v>
      </c>
      <c r="H2204" s="47"/>
      <c r="I2204" s="48">
        <v>73</v>
      </c>
      <c r="J2204" s="48">
        <v>3.395</v>
      </c>
      <c r="K2204" s="47">
        <f t="shared" si="585"/>
        <v>3.9450000000000003</v>
      </c>
      <c r="L2204" s="34">
        <f t="shared" si="586"/>
        <v>2</v>
      </c>
      <c r="M2204" s="47">
        <f t="shared" si="587"/>
        <v>7.8900000000000006</v>
      </c>
      <c r="N2204" s="50"/>
      <c r="O2204" s="50"/>
      <c r="P2204" s="50"/>
      <c r="Q2204" s="51"/>
      <c r="R2204" s="21"/>
    </row>
    <row r="2205" spans="2:18" x14ac:dyDescent="0.2">
      <c r="B2205" s="48"/>
      <c r="C2205" s="55"/>
      <c r="D2205" s="55"/>
      <c r="E2205" s="47"/>
      <c r="F2205" s="34"/>
      <c r="G2205" s="47"/>
      <c r="H2205" s="47"/>
      <c r="I2205" s="47">
        <v>75</v>
      </c>
      <c r="J2205" s="48">
        <v>1.9950000000000001</v>
      </c>
      <c r="K2205" s="47">
        <f t="shared" si="585"/>
        <v>2.6950000000000003</v>
      </c>
      <c r="L2205" s="34">
        <f t="shared" si="586"/>
        <v>2</v>
      </c>
      <c r="M2205" s="47">
        <f t="shared" si="587"/>
        <v>5.3900000000000006</v>
      </c>
      <c r="N2205" s="50"/>
      <c r="O2205" s="50"/>
      <c r="P2205" s="50"/>
      <c r="Q2205" s="51"/>
      <c r="R2205" s="21"/>
    </row>
    <row r="2206" spans="2:18" x14ac:dyDescent="0.2">
      <c r="B2206" s="48"/>
      <c r="C2206" s="55"/>
      <c r="D2206" s="55"/>
      <c r="E2206" s="47"/>
      <c r="F2206" s="34"/>
      <c r="G2206" s="47"/>
      <c r="H2206" s="47"/>
      <c r="I2206" s="47">
        <v>80</v>
      </c>
      <c r="J2206" s="48">
        <v>1.986</v>
      </c>
      <c r="K2206" s="47">
        <f t="shared" ref="K2206" si="588">AVERAGE(J2205,J2206)</f>
        <v>1.9904999999999999</v>
      </c>
      <c r="L2206" s="34">
        <f t="shared" ref="L2206" si="589">I2206-I2205</f>
        <v>5</v>
      </c>
      <c r="M2206" s="47">
        <f t="shared" ref="M2206" si="590">L2206*K2206</f>
        <v>9.9525000000000006</v>
      </c>
      <c r="N2206" s="50"/>
      <c r="O2206" s="50"/>
      <c r="P2206" s="50"/>
      <c r="Q2206" s="51"/>
      <c r="R2206" s="21"/>
    </row>
    <row r="2207" spans="2:18" x14ac:dyDescent="0.2">
      <c r="B2207" s="48"/>
      <c r="C2207" s="55"/>
      <c r="D2207" s="55"/>
      <c r="E2207" s="47"/>
      <c r="F2207" s="34">
        <f>SUM(F2181:F2206)</f>
        <v>80</v>
      </c>
      <c r="G2207" s="47">
        <f>SUM(G2181:G2206)</f>
        <v>69.092500000000001</v>
      </c>
      <c r="H2207" s="47"/>
      <c r="I2207" s="47"/>
      <c r="J2207" s="48"/>
      <c r="K2207" s="47"/>
      <c r="L2207" s="34">
        <f>SUM(L2184:L2206)</f>
        <v>80</v>
      </c>
      <c r="M2207" s="47">
        <f>SUM(M2184:M2206)</f>
        <v>60.214960000000005</v>
      </c>
      <c r="N2207" s="50"/>
      <c r="O2207" s="50"/>
      <c r="P2207" s="50"/>
      <c r="Q2207" s="51"/>
      <c r="R2207" s="21"/>
    </row>
    <row r="2208" spans="2:18" x14ac:dyDescent="0.2">
      <c r="B2208" s="48"/>
      <c r="C2208" s="55"/>
      <c r="D2208" s="55"/>
      <c r="E2208" s="47"/>
      <c r="F2208" s="34"/>
      <c r="G2208" s="47"/>
      <c r="H2208" s="34"/>
      <c r="I2208" s="47"/>
      <c r="J2208" s="48"/>
      <c r="K2208" s="47"/>
      <c r="L2208" s="34"/>
      <c r="M2208" s="47"/>
      <c r="N2208" s="50"/>
      <c r="O2208" s="50"/>
      <c r="P2208" s="50"/>
      <c r="Q2208" s="51"/>
      <c r="R2208" s="21"/>
    </row>
    <row r="2209" spans="2:18" x14ac:dyDescent="0.2">
      <c r="B2209" s="52"/>
      <c r="C2209" s="59"/>
      <c r="D2209" s="59"/>
      <c r="E2209" s="51"/>
      <c r="F2209" s="51"/>
      <c r="G2209" s="51"/>
      <c r="H2209" s="51"/>
      <c r="I2209" s="47"/>
      <c r="J2209" s="48"/>
      <c r="K2209" s="47"/>
      <c r="L2209" s="34"/>
      <c r="M2209" s="47"/>
      <c r="N2209" s="51"/>
      <c r="O2209" s="51"/>
      <c r="P2209" s="51"/>
      <c r="Q2209" s="51"/>
    </row>
    <row r="2210" spans="2:18" x14ac:dyDescent="0.2">
      <c r="B2210" s="52"/>
      <c r="C2210" s="59"/>
      <c r="D2210" s="59"/>
      <c r="E2210" s="51"/>
      <c r="F2210" s="51"/>
      <c r="G2210" s="51"/>
      <c r="H2210" s="34" t="s">
        <v>10</v>
      </c>
      <c r="I2210" s="34"/>
      <c r="J2210" s="34">
        <f>G2207</f>
        <v>69.092500000000001</v>
      </c>
      <c r="K2210" s="47" t="s">
        <v>11</v>
      </c>
      <c r="L2210" s="34">
        <f>M2207</f>
        <v>60.214960000000005</v>
      </c>
      <c r="M2210" s="47">
        <f>J2210-L2210</f>
        <v>8.8775399999999962</v>
      </c>
      <c r="N2210" s="51"/>
      <c r="O2210" s="51"/>
      <c r="P2210" s="51"/>
      <c r="Q2210" s="51"/>
    </row>
    <row r="2211" spans="2:18" x14ac:dyDescent="0.2">
      <c r="B2211" s="52"/>
      <c r="C2211" s="59"/>
      <c r="D2211" s="59"/>
      <c r="E2211" s="51"/>
      <c r="F2211" s="51"/>
      <c r="G2211" s="51"/>
      <c r="H2211" s="51"/>
      <c r="I2211" s="51"/>
      <c r="J2211" s="60"/>
      <c r="K2211" s="51"/>
      <c r="L2211" s="51"/>
      <c r="M2211" s="51"/>
      <c r="N2211" s="51"/>
      <c r="O2211" s="51"/>
      <c r="P2211" s="51"/>
      <c r="Q2211" s="51"/>
    </row>
    <row r="2212" spans="2:18" ht="15" x14ac:dyDescent="0.2">
      <c r="B2212" s="58"/>
      <c r="C2212" s="61"/>
      <c r="D2212" s="61"/>
      <c r="E2212" s="58"/>
      <c r="F2212" s="54" t="s">
        <v>7</v>
      </c>
      <c r="G2212" s="54"/>
      <c r="H2212" s="160">
        <v>12.4</v>
      </c>
      <c r="I2212" s="160"/>
      <c r="J2212" s="58"/>
      <c r="K2212" s="58"/>
      <c r="L2212" s="58"/>
      <c r="M2212" s="58"/>
      <c r="N2212" s="57"/>
      <c r="O2212" s="57"/>
      <c r="P2212" s="57"/>
      <c r="Q2212" s="51"/>
    </row>
    <row r="2213" spans="2:18" x14ac:dyDescent="0.2">
      <c r="B2213" s="161" t="s">
        <v>8</v>
      </c>
      <c r="C2213" s="161"/>
      <c r="D2213" s="161"/>
      <c r="E2213" s="161"/>
      <c r="F2213" s="161"/>
      <c r="G2213" s="161"/>
      <c r="H2213" s="51"/>
      <c r="I2213" s="161" t="s">
        <v>9</v>
      </c>
      <c r="J2213" s="161"/>
      <c r="K2213" s="161"/>
      <c r="L2213" s="161"/>
      <c r="M2213" s="161"/>
      <c r="N2213" s="62"/>
      <c r="O2213" s="62"/>
      <c r="P2213" s="50">
        <f>I2228-I2226</f>
        <v>18</v>
      </c>
      <c r="Q2213" s="51"/>
    </row>
    <row r="2214" spans="2:18" x14ac:dyDescent="0.2">
      <c r="B2214" s="34">
        <v>0</v>
      </c>
      <c r="C2214" s="47">
        <v>1.75</v>
      </c>
      <c r="D2214" s="47"/>
      <c r="E2214" s="34"/>
      <c r="F2214" s="34"/>
      <c r="G2214" s="34"/>
      <c r="H2214" s="34"/>
      <c r="I2214" s="33"/>
      <c r="J2214" s="33"/>
      <c r="K2214" s="47"/>
      <c r="L2214" s="34"/>
      <c r="M2214" s="47"/>
      <c r="N2214" s="50"/>
      <c r="O2214" s="50"/>
      <c r="P2214" s="50"/>
      <c r="Q2214" s="51"/>
      <c r="R2214" s="21"/>
    </row>
    <row r="2215" spans="2:18" x14ac:dyDescent="0.2">
      <c r="B2215" s="34">
        <v>5</v>
      </c>
      <c r="C2215" s="47">
        <v>1.758</v>
      </c>
      <c r="D2215" s="47"/>
      <c r="E2215" s="47">
        <f>(C2214+C2215)/2</f>
        <v>1.754</v>
      </c>
      <c r="F2215" s="34">
        <f t="shared" ref="F2215:F2237" si="591">B2215-B2214</f>
        <v>5</v>
      </c>
      <c r="G2215" s="47">
        <f>E2215*F2215</f>
        <v>8.77</v>
      </c>
      <c r="H2215" s="34"/>
      <c r="I2215" s="51"/>
      <c r="J2215" s="51"/>
      <c r="K2215" s="47"/>
      <c r="L2215" s="34"/>
      <c r="M2215" s="47"/>
      <c r="N2215" s="50"/>
      <c r="O2215" s="50"/>
      <c r="P2215" s="50"/>
      <c r="Q2215" s="52"/>
      <c r="R2215" s="21"/>
    </row>
    <row r="2216" spans="2:18" x14ac:dyDescent="0.2">
      <c r="B2216" s="34">
        <v>10</v>
      </c>
      <c r="C2216" s="47">
        <v>1.7629999999999999</v>
      </c>
      <c r="D2216" s="47"/>
      <c r="E2216" s="47">
        <f t="shared" ref="E2216:E2237" si="592">(C2215+C2216)/2</f>
        <v>1.7605</v>
      </c>
      <c r="F2216" s="34">
        <f t="shared" si="591"/>
        <v>5</v>
      </c>
      <c r="G2216" s="47">
        <f t="shared" ref="G2216:G2237" si="593">E2216*F2216</f>
        <v>8.8025000000000002</v>
      </c>
      <c r="H2216" s="34"/>
      <c r="I2216" s="51"/>
      <c r="J2216" s="51"/>
      <c r="K2216" s="47"/>
      <c r="L2216" s="34"/>
      <c r="M2216" s="47"/>
      <c r="N2216" s="50"/>
      <c r="O2216" s="50"/>
      <c r="P2216" s="50"/>
      <c r="Q2216" s="52"/>
      <c r="R2216" s="21"/>
    </row>
    <row r="2217" spans="2:18" x14ac:dyDescent="0.2">
      <c r="B2217" s="34">
        <v>12</v>
      </c>
      <c r="C2217" s="47">
        <v>0.95099999999999996</v>
      </c>
      <c r="D2217" s="47"/>
      <c r="E2217" s="47">
        <f t="shared" si="592"/>
        <v>1.357</v>
      </c>
      <c r="F2217" s="34">
        <f t="shared" si="591"/>
        <v>2</v>
      </c>
      <c r="G2217" s="47">
        <f t="shared" si="593"/>
        <v>2.714</v>
      </c>
      <c r="H2217" s="34"/>
      <c r="I2217" s="33">
        <v>0</v>
      </c>
      <c r="J2217" s="33">
        <v>1.75</v>
      </c>
      <c r="K2217" s="47"/>
      <c r="L2217" s="34"/>
      <c r="M2217" s="47"/>
      <c r="N2217" s="50"/>
      <c r="O2217" s="50"/>
      <c r="P2217" s="50"/>
      <c r="Q2217" s="52"/>
      <c r="R2217" s="21"/>
    </row>
    <row r="2218" spans="2:18" x14ac:dyDescent="0.2">
      <c r="B2218" s="34">
        <v>14</v>
      </c>
      <c r="C2218" s="47">
        <v>0.248</v>
      </c>
      <c r="D2218" s="47"/>
      <c r="E2218" s="47">
        <f t="shared" si="592"/>
        <v>0.59949999999999992</v>
      </c>
      <c r="F2218" s="34">
        <f t="shared" si="591"/>
        <v>2</v>
      </c>
      <c r="G2218" s="47">
        <f t="shared" si="593"/>
        <v>1.1989999999999998</v>
      </c>
      <c r="H2218" s="34"/>
      <c r="I2218" s="33">
        <v>5</v>
      </c>
      <c r="J2218" s="33">
        <v>1.758</v>
      </c>
      <c r="K2218" s="47">
        <f t="shared" ref="K2218:K2240" si="594">AVERAGE(J2217,J2218)</f>
        <v>1.754</v>
      </c>
      <c r="L2218" s="34">
        <f t="shared" ref="L2218:L2240" si="595">I2218-I2217</f>
        <v>5</v>
      </c>
      <c r="M2218" s="47">
        <f t="shared" ref="M2218:M2240" si="596">L2218*K2218</f>
        <v>8.77</v>
      </c>
      <c r="N2218" s="50"/>
      <c r="O2218" s="50"/>
      <c r="P2218" s="50"/>
      <c r="Q2218" s="52"/>
      <c r="R2218" s="21"/>
    </row>
    <row r="2219" spans="2:18" x14ac:dyDescent="0.2">
      <c r="B2219" s="34">
        <v>17</v>
      </c>
      <c r="C2219" s="47">
        <v>-0.44</v>
      </c>
      <c r="D2219" s="47"/>
      <c r="E2219" s="47">
        <f t="shared" si="592"/>
        <v>-9.6000000000000002E-2</v>
      </c>
      <c r="F2219" s="34">
        <f t="shared" si="591"/>
        <v>3</v>
      </c>
      <c r="G2219" s="47">
        <f t="shared" si="593"/>
        <v>-0.28800000000000003</v>
      </c>
      <c r="H2219" s="34"/>
      <c r="I2219" s="33">
        <v>10</v>
      </c>
      <c r="J2219" s="33">
        <v>1.7629999999999999</v>
      </c>
      <c r="K2219" s="47">
        <f t="shared" si="594"/>
        <v>1.7605</v>
      </c>
      <c r="L2219" s="34">
        <f t="shared" si="595"/>
        <v>5</v>
      </c>
      <c r="M2219" s="47">
        <f t="shared" si="596"/>
        <v>8.8025000000000002</v>
      </c>
      <c r="N2219" s="50"/>
      <c r="O2219" s="50"/>
      <c r="P2219" s="50"/>
      <c r="Q2219" s="52"/>
      <c r="R2219" s="21"/>
    </row>
    <row r="2220" spans="2:18" x14ac:dyDescent="0.2">
      <c r="B2220" s="34">
        <v>20</v>
      </c>
      <c r="C2220" s="47">
        <v>-0.64100000000000001</v>
      </c>
      <c r="D2220" s="47"/>
      <c r="E2220" s="47">
        <f t="shared" si="592"/>
        <v>-0.54049999999999998</v>
      </c>
      <c r="F2220" s="34">
        <f t="shared" si="591"/>
        <v>3</v>
      </c>
      <c r="G2220" s="47">
        <f t="shared" si="593"/>
        <v>-1.6214999999999999</v>
      </c>
      <c r="H2220" s="51"/>
      <c r="I2220" s="33">
        <v>12</v>
      </c>
      <c r="J2220" s="33">
        <v>0.95099999999999996</v>
      </c>
      <c r="K2220" s="47">
        <f t="shared" si="594"/>
        <v>1.357</v>
      </c>
      <c r="L2220" s="34">
        <f t="shared" si="595"/>
        <v>2</v>
      </c>
      <c r="M2220" s="47">
        <f t="shared" si="596"/>
        <v>2.714</v>
      </c>
      <c r="N2220" s="50"/>
      <c r="O2220" s="50"/>
      <c r="P2220" s="50"/>
      <c r="Q2220" s="52"/>
      <c r="R2220" s="21"/>
    </row>
    <row r="2221" spans="2:18" x14ac:dyDescent="0.2">
      <c r="B2221" s="34">
        <v>23</v>
      </c>
      <c r="C2221" s="47">
        <v>-0.94099999999999995</v>
      </c>
      <c r="D2221" s="47"/>
      <c r="E2221" s="47">
        <f t="shared" si="592"/>
        <v>-0.79099999999999993</v>
      </c>
      <c r="F2221" s="34">
        <f t="shared" si="591"/>
        <v>3</v>
      </c>
      <c r="G2221" s="47">
        <f t="shared" si="593"/>
        <v>-2.3729999999999998</v>
      </c>
      <c r="H2221" s="51"/>
      <c r="I2221" s="33">
        <v>14</v>
      </c>
      <c r="J2221" s="33">
        <v>0.248</v>
      </c>
      <c r="K2221" s="47">
        <f t="shared" si="594"/>
        <v>0.59949999999999992</v>
      </c>
      <c r="L2221" s="34">
        <f t="shared" si="595"/>
        <v>2</v>
      </c>
      <c r="M2221" s="47">
        <f t="shared" si="596"/>
        <v>1.1989999999999998</v>
      </c>
      <c r="N2221" s="50"/>
      <c r="O2221" s="50"/>
      <c r="P2221" s="50"/>
      <c r="Q2221" s="52"/>
      <c r="R2221" s="21"/>
    </row>
    <row r="2222" spans="2:18" x14ac:dyDescent="0.2">
      <c r="B2222" s="34">
        <v>26</v>
      </c>
      <c r="C2222" s="47">
        <v>-1.19</v>
      </c>
      <c r="D2222" s="47"/>
      <c r="E2222" s="47">
        <f t="shared" si="592"/>
        <v>-1.0654999999999999</v>
      </c>
      <c r="F2222" s="34">
        <f t="shared" si="591"/>
        <v>3</v>
      </c>
      <c r="G2222" s="47">
        <f t="shared" si="593"/>
        <v>-3.1964999999999995</v>
      </c>
      <c r="H2222" s="51"/>
      <c r="I2222" s="33">
        <v>17</v>
      </c>
      <c r="J2222" s="33">
        <v>-0.44</v>
      </c>
      <c r="K2222" s="47">
        <f t="shared" si="594"/>
        <v>-9.6000000000000002E-2</v>
      </c>
      <c r="L2222" s="34">
        <f t="shared" si="595"/>
        <v>3</v>
      </c>
      <c r="M2222" s="47">
        <f t="shared" si="596"/>
        <v>-0.28800000000000003</v>
      </c>
      <c r="N2222" s="53"/>
      <c r="O2222" s="53"/>
      <c r="P2222" s="53"/>
      <c r="Q2222" s="52"/>
      <c r="R2222" s="21"/>
    </row>
    <row r="2223" spans="2:18" x14ac:dyDescent="0.2">
      <c r="B2223" s="34">
        <v>30</v>
      </c>
      <c r="C2223" s="47">
        <v>-1.3069999999999999</v>
      </c>
      <c r="D2223" s="47"/>
      <c r="E2223" s="47">
        <f t="shared" si="592"/>
        <v>-1.2484999999999999</v>
      </c>
      <c r="F2223" s="34">
        <f t="shared" si="591"/>
        <v>4</v>
      </c>
      <c r="G2223" s="47">
        <f t="shared" si="593"/>
        <v>-4.9939999999999998</v>
      </c>
      <c r="H2223" s="34"/>
      <c r="I2223" s="33">
        <v>20</v>
      </c>
      <c r="J2223" s="33">
        <v>-0.64100000000000001</v>
      </c>
      <c r="K2223" s="47">
        <f t="shared" si="594"/>
        <v>-0.54049999999999998</v>
      </c>
      <c r="L2223" s="34">
        <f t="shared" si="595"/>
        <v>3</v>
      </c>
      <c r="M2223" s="47">
        <f t="shared" si="596"/>
        <v>-1.6214999999999999</v>
      </c>
      <c r="N2223" s="50"/>
      <c r="O2223" s="50"/>
      <c r="P2223" s="50"/>
      <c r="Q2223" s="52"/>
      <c r="R2223" s="21"/>
    </row>
    <row r="2224" spans="2:18" x14ac:dyDescent="0.2">
      <c r="B2224" s="34">
        <v>34</v>
      </c>
      <c r="C2224" s="47">
        <v>-1.345</v>
      </c>
      <c r="D2224" s="47"/>
      <c r="E2224" s="47">
        <f t="shared" si="592"/>
        <v>-1.3260000000000001</v>
      </c>
      <c r="F2224" s="34">
        <f t="shared" si="591"/>
        <v>4</v>
      </c>
      <c r="G2224" s="47">
        <f t="shared" si="593"/>
        <v>-5.3040000000000003</v>
      </c>
      <c r="H2224" s="34"/>
      <c r="I2224" s="33">
        <v>23</v>
      </c>
      <c r="J2224" s="33">
        <v>-0.94099999999999995</v>
      </c>
      <c r="K2224" s="47">
        <f t="shared" si="594"/>
        <v>-0.79099999999999993</v>
      </c>
      <c r="L2224" s="34">
        <f t="shared" si="595"/>
        <v>3</v>
      </c>
      <c r="M2224" s="47">
        <f t="shared" si="596"/>
        <v>-2.3729999999999998</v>
      </c>
      <c r="N2224" s="53"/>
      <c r="O2224" s="53"/>
      <c r="P2224" s="53"/>
      <c r="Q2224" s="52"/>
      <c r="R2224" s="21"/>
    </row>
    <row r="2225" spans="2:18" x14ac:dyDescent="0.2">
      <c r="B2225" s="34">
        <v>37</v>
      </c>
      <c r="C2225" s="47">
        <v>-1.242</v>
      </c>
      <c r="D2225" s="47"/>
      <c r="E2225" s="47">
        <f t="shared" si="592"/>
        <v>-1.2934999999999999</v>
      </c>
      <c r="F2225" s="34">
        <f t="shared" si="591"/>
        <v>3</v>
      </c>
      <c r="G2225" s="47">
        <f t="shared" si="593"/>
        <v>-3.8804999999999996</v>
      </c>
      <c r="H2225" s="34"/>
      <c r="I2225" s="34">
        <f>I2226-(J2225-J2226)*2</f>
        <v>23.48</v>
      </c>
      <c r="J2225" s="34">
        <v>-1</v>
      </c>
      <c r="K2225" s="47">
        <f t="shared" si="594"/>
        <v>-0.97049999999999992</v>
      </c>
      <c r="L2225" s="34">
        <f t="shared" si="595"/>
        <v>0.48000000000000043</v>
      </c>
      <c r="M2225" s="47">
        <f t="shared" si="596"/>
        <v>-0.46584000000000036</v>
      </c>
      <c r="N2225" s="53"/>
      <c r="O2225" s="53"/>
      <c r="P2225" s="53"/>
      <c r="Q2225" s="52"/>
      <c r="R2225" s="21"/>
    </row>
    <row r="2226" spans="2:18" x14ac:dyDescent="0.2">
      <c r="B2226" s="34">
        <v>40</v>
      </c>
      <c r="C2226" s="47">
        <v>-1.0469999999999999</v>
      </c>
      <c r="D2226" s="47"/>
      <c r="E2226" s="47">
        <f t="shared" si="592"/>
        <v>-1.1444999999999999</v>
      </c>
      <c r="F2226" s="34">
        <f t="shared" si="591"/>
        <v>3</v>
      </c>
      <c r="G2226" s="47">
        <f t="shared" si="593"/>
        <v>-3.4334999999999996</v>
      </c>
      <c r="H2226" s="34"/>
      <c r="I2226" s="33">
        <f>I2227-9</f>
        <v>25</v>
      </c>
      <c r="J2226" s="33">
        <f>J2227</f>
        <v>-1.76</v>
      </c>
      <c r="K2226" s="47">
        <f t="shared" si="594"/>
        <v>-1.38</v>
      </c>
      <c r="L2226" s="34">
        <f t="shared" si="595"/>
        <v>1.5199999999999996</v>
      </c>
      <c r="M2226" s="47">
        <f t="shared" si="596"/>
        <v>-2.0975999999999995</v>
      </c>
      <c r="N2226" s="50"/>
      <c r="O2226" s="50"/>
      <c r="P2226" s="50"/>
      <c r="Q2226" s="51"/>
      <c r="R2226" s="21"/>
    </row>
    <row r="2227" spans="2:18" x14ac:dyDescent="0.2">
      <c r="B2227" s="34">
        <v>45</v>
      </c>
      <c r="C2227" s="47">
        <v>-0.99199999999999999</v>
      </c>
      <c r="D2227" s="47"/>
      <c r="E2227" s="47">
        <f t="shared" si="592"/>
        <v>-1.0194999999999999</v>
      </c>
      <c r="F2227" s="34">
        <f t="shared" si="591"/>
        <v>5</v>
      </c>
      <c r="G2227" s="47">
        <f t="shared" si="593"/>
        <v>-5.0974999999999993</v>
      </c>
      <c r="H2227" s="54"/>
      <c r="I2227" s="33">
        <v>34</v>
      </c>
      <c r="J2227" s="33">
        <v>-1.76</v>
      </c>
      <c r="K2227" s="47">
        <f t="shared" si="594"/>
        <v>-1.76</v>
      </c>
      <c r="L2227" s="34">
        <f t="shared" si="595"/>
        <v>9</v>
      </c>
      <c r="M2227" s="47">
        <f t="shared" si="596"/>
        <v>-15.84</v>
      </c>
      <c r="N2227" s="50"/>
      <c r="O2227" s="50"/>
      <c r="P2227" s="50"/>
      <c r="Q2227" s="51"/>
      <c r="R2227" s="21"/>
    </row>
    <row r="2228" spans="2:18" x14ac:dyDescent="0.2">
      <c r="B2228" s="34">
        <v>47</v>
      </c>
      <c r="C2228" s="47">
        <v>-0.54100000000000004</v>
      </c>
      <c r="D2228" s="47"/>
      <c r="E2228" s="47">
        <f t="shared" si="592"/>
        <v>-0.76649999999999996</v>
      </c>
      <c r="F2228" s="34">
        <f t="shared" si="591"/>
        <v>2</v>
      </c>
      <c r="G2228" s="47">
        <f t="shared" si="593"/>
        <v>-1.5329999999999999</v>
      </c>
      <c r="H2228" s="54"/>
      <c r="I2228" s="34">
        <f>I2227+9</f>
        <v>43</v>
      </c>
      <c r="J2228" s="34">
        <f>J2227</f>
        <v>-1.76</v>
      </c>
      <c r="K2228" s="47">
        <f t="shared" si="594"/>
        <v>-1.76</v>
      </c>
      <c r="L2228" s="34">
        <f t="shared" si="595"/>
        <v>9</v>
      </c>
      <c r="M2228" s="47">
        <f t="shared" si="596"/>
        <v>-15.84</v>
      </c>
      <c r="N2228" s="50"/>
      <c r="O2228" s="50"/>
      <c r="P2228" s="50"/>
      <c r="Q2228" s="51"/>
      <c r="R2228" s="21"/>
    </row>
    <row r="2229" spans="2:18" x14ac:dyDescent="0.2">
      <c r="B2229" s="48">
        <v>50</v>
      </c>
      <c r="C2229" s="55">
        <v>5.8999999999999997E-2</v>
      </c>
      <c r="D2229" s="55"/>
      <c r="E2229" s="47">
        <f t="shared" si="592"/>
        <v>-0.24100000000000002</v>
      </c>
      <c r="F2229" s="34">
        <f t="shared" si="591"/>
        <v>3</v>
      </c>
      <c r="G2229" s="47">
        <f t="shared" si="593"/>
        <v>-0.72300000000000009</v>
      </c>
      <c r="H2229" s="54"/>
      <c r="I2229" s="34">
        <f>I2228+(J2229-J2228)*2</f>
        <v>44.52</v>
      </c>
      <c r="J2229" s="34">
        <v>-1</v>
      </c>
      <c r="K2229" s="47">
        <f t="shared" si="594"/>
        <v>-1.38</v>
      </c>
      <c r="L2229" s="34">
        <f t="shared" si="595"/>
        <v>1.5200000000000031</v>
      </c>
      <c r="M2229" s="47">
        <f t="shared" si="596"/>
        <v>-2.0976000000000043</v>
      </c>
      <c r="N2229" s="50"/>
      <c r="O2229" s="50"/>
      <c r="P2229" s="50"/>
      <c r="Q2229" s="51"/>
      <c r="R2229" s="21"/>
    </row>
    <row r="2230" spans="2:18" x14ac:dyDescent="0.2">
      <c r="B2230" s="48">
        <v>52</v>
      </c>
      <c r="C2230" s="55">
        <v>0.90900000000000003</v>
      </c>
      <c r="D2230" s="55"/>
      <c r="E2230" s="47">
        <f t="shared" si="592"/>
        <v>0.48399999999999999</v>
      </c>
      <c r="F2230" s="34">
        <f t="shared" si="591"/>
        <v>2</v>
      </c>
      <c r="G2230" s="47">
        <f t="shared" si="593"/>
        <v>0.96799999999999997</v>
      </c>
      <c r="H2230" s="54"/>
      <c r="I2230" s="34">
        <v>45</v>
      </c>
      <c r="J2230" s="56">
        <v>-0.99199999999999999</v>
      </c>
      <c r="K2230" s="47">
        <f t="shared" si="594"/>
        <v>-0.996</v>
      </c>
      <c r="L2230" s="34">
        <f t="shared" si="595"/>
        <v>0.47999999999999687</v>
      </c>
      <c r="M2230" s="47">
        <f t="shared" si="596"/>
        <v>-0.4780799999999969</v>
      </c>
      <c r="N2230" s="51"/>
      <c r="O2230" s="53"/>
      <c r="P2230" s="53"/>
      <c r="Q2230" s="51"/>
    </row>
    <row r="2231" spans="2:18" x14ac:dyDescent="0.2">
      <c r="B2231" s="48">
        <v>54</v>
      </c>
      <c r="C2231" s="55">
        <v>1.9550000000000001</v>
      </c>
      <c r="D2231" s="55"/>
      <c r="E2231" s="47">
        <f t="shared" si="592"/>
        <v>1.4319999999999999</v>
      </c>
      <c r="F2231" s="34">
        <f t="shared" si="591"/>
        <v>2</v>
      </c>
      <c r="G2231" s="47">
        <f t="shared" si="593"/>
        <v>2.8639999999999999</v>
      </c>
      <c r="H2231" s="54"/>
      <c r="I2231" s="48">
        <v>47</v>
      </c>
      <c r="J2231" s="48">
        <v>-0.54100000000000004</v>
      </c>
      <c r="K2231" s="47">
        <f t="shared" si="594"/>
        <v>-0.76649999999999996</v>
      </c>
      <c r="L2231" s="34">
        <f t="shared" si="595"/>
        <v>2</v>
      </c>
      <c r="M2231" s="47">
        <f t="shared" si="596"/>
        <v>-1.5329999999999999</v>
      </c>
      <c r="N2231" s="51"/>
      <c r="O2231" s="57"/>
      <c r="P2231" s="57"/>
      <c r="Q2231" s="51"/>
    </row>
    <row r="2232" spans="2:18" x14ac:dyDescent="0.2">
      <c r="B2232" s="48">
        <v>56</v>
      </c>
      <c r="C2232" s="55">
        <v>3.4510000000000001</v>
      </c>
      <c r="D2232" s="55"/>
      <c r="E2232" s="47">
        <f t="shared" si="592"/>
        <v>2.7030000000000003</v>
      </c>
      <c r="F2232" s="34">
        <f t="shared" si="591"/>
        <v>2</v>
      </c>
      <c r="G2232" s="47">
        <f t="shared" si="593"/>
        <v>5.4060000000000006</v>
      </c>
      <c r="H2232" s="51"/>
      <c r="I2232" s="48">
        <v>50</v>
      </c>
      <c r="J2232" s="48">
        <v>5.8999999999999997E-2</v>
      </c>
      <c r="K2232" s="47">
        <f t="shared" si="594"/>
        <v>-0.24100000000000002</v>
      </c>
      <c r="L2232" s="34">
        <f t="shared" si="595"/>
        <v>3</v>
      </c>
      <c r="M2232" s="47">
        <f t="shared" si="596"/>
        <v>-0.72300000000000009</v>
      </c>
      <c r="N2232" s="51"/>
      <c r="O2232" s="57"/>
      <c r="P2232" s="57"/>
      <c r="Q2232" s="51"/>
    </row>
    <row r="2233" spans="2:18" x14ac:dyDescent="0.2">
      <c r="B2233" s="48">
        <v>58</v>
      </c>
      <c r="C2233" s="55">
        <v>4.6680000000000001</v>
      </c>
      <c r="D2233" s="55"/>
      <c r="E2233" s="47">
        <f t="shared" si="592"/>
        <v>4.0594999999999999</v>
      </c>
      <c r="F2233" s="34">
        <f t="shared" si="591"/>
        <v>2</v>
      </c>
      <c r="G2233" s="47">
        <f t="shared" si="593"/>
        <v>8.1189999999999998</v>
      </c>
      <c r="H2233" s="51"/>
      <c r="I2233" s="48">
        <v>52</v>
      </c>
      <c r="J2233" s="48">
        <v>0.90900000000000003</v>
      </c>
      <c r="K2233" s="47">
        <f t="shared" si="594"/>
        <v>0.48399999999999999</v>
      </c>
      <c r="L2233" s="34">
        <f t="shared" si="595"/>
        <v>2</v>
      </c>
      <c r="M2233" s="47">
        <f t="shared" si="596"/>
        <v>0.96799999999999997</v>
      </c>
      <c r="N2233" s="57"/>
      <c r="O2233" s="57"/>
      <c r="P2233" s="57"/>
      <c r="Q2233" s="51"/>
    </row>
    <row r="2234" spans="2:18" x14ac:dyDescent="0.2">
      <c r="B2234" s="48">
        <v>62</v>
      </c>
      <c r="C2234" s="55">
        <v>4.67</v>
      </c>
      <c r="D2234" s="55"/>
      <c r="E2234" s="47">
        <f t="shared" si="592"/>
        <v>4.6690000000000005</v>
      </c>
      <c r="F2234" s="34">
        <f t="shared" si="591"/>
        <v>4</v>
      </c>
      <c r="G2234" s="47">
        <f t="shared" si="593"/>
        <v>18.676000000000002</v>
      </c>
      <c r="H2234" s="51"/>
      <c r="I2234" s="48">
        <v>54</v>
      </c>
      <c r="J2234" s="48">
        <v>1.9550000000000001</v>
      </c>
      <c r="K2234" s="47">
        <f t="shared" si="594"/>
        <v>1.4319999999999999</v>
      </c>
      <c r="L2234" s="34">
        <f t="shared" si="595"/>
        <v>2</v>
      </c>
      <c r="M2234" s="47">
        <f t="shared" si="596"/>
        <v>2.8639999999999999</v>
      </c>
      <c r="N2234" s="57"/>
      <c r="O2234" s="57"/>
      <c r="P2234" s="57"/>
      <c r="Q2234" s="51"/>
    </row>
    <row r="2235" spans="2:18" x14ac:dyDescent="0.2">
      <c r="B2235" s="48">
        <v>67</v>
      </c>
      <c r="C2235" s="55">
        <v>4.633</v>
      </c>
      <c r="D2235" s="55"/>
      <c r="E2235" s="47">
        <f t="shared" si="592"/>
        <v>4.6515000000000004</v>
      </c>
      <c r="F2235" s="34">
        <f t="shared" si="591"/>
        <v>5</v>
      </c>
      <c r="G2235" s="47">
        <f t="shared" si="593"/>
        <v>23.2575</v>
      </c>
      <c r="H2235" s="51"/>
      <c r="I2235" s="48">
        <v>56</v>
      </c>
      <c r="J2235" s="48">
        <v>3.4510000000000001</v>
      </c>
      <c r="K2235" s="47">
        <f t="shared" si="594"/>
        <v>2.7030000000000003</v>
      </c>
      <c r="L2235" s="34">
        <f t="shared" si="595"/>
        <v>2</v>
      </c>
      <c r="M2235" s="47">
        <f t="shared" si="596"/>
        <v>5.4060000000000006</v>
      </c>
      <c r="N2235" s="57"/>
      <c r="O2235" s="57"/>
      <c r="P2235" s="57"/>
      <c r="Q2235" s="51"/>
    </row>
    <row r="2236" spans="2:18" x14ac:dyDescent="0.2">
      <c r="B2236" s="48">
        <v>70</v>
      </c>
      <c r="C2236" s="55">
        <v>3.4590000000000001</v>
      </c>
      <c r="D2236" s="55"/>
      <c r="E2236" s="47">
        <f t="shared" si="592"/>
        <v>4.0460000000000003</v>
      </c>
      <c r="F2236" s="34">
        <f t="shared" si="591"/>
        <v>3</v>
      </c>
      <c r="G2236" s="47">
        <f t="shared" si="593"/>
        <v>12.138000000000002</v>
      </c>
      <c r="H2236" s="47"/>
      <c r="I2236" s="48">
        <v>58</v>
      </c>
      <c r="J2236" s="48">
        <v>4.6680000000000001</v>
      </c>
      <c r="K2236" s="47">
        <f t="shared" si="594"/>
        <v>4.0594999999999999</v>
      </c>
      <c r="L2236" s="34">
        <f t="shared" si="595"/>
        <v>2</v>
      </c>
      <c r="M2236" s="47">
        <f t="shared" si="596"/>
        <v>8.1189999999999998</v>
      </c>
      <c r="N2236" s="57"/>
      <c r="O2236" s="57"/>
      <c r="P2236" s="57"/>
      <c r="Q2236" s="51"/>
    </row>
    <row r="2237" spans="2:18" x14ac:dyDescent="0.2">
      <c r="B2237" s="48">
        <v>74</v>
      </c>
      <c r="C2237" s="55">
        <v>1.4490000000000001</v>
      </c>
      <c r="D2237" s="55"/>
      <c r="E2237" s="47">
        <f t="shared" si="592"/>
        <v>2.4540000000000002</v>
      </c>
      <c r="F2237" s="34">
        <f t="shared" si="591"/>
        <v>4</v>
      </c>
      <c r="G2237" s="47">
        <f t="shared" si="593"/>
        <v>9.8160000000000007</v>
      </c>
      <c r="H2237" s="47"/>
      <c r="I2237" s="48">
        <v>62</v>
      </c>
      <c r="J2237" s="48">
        <v>4.67</v>
      </c>
      <c r="K2237" s="47">
        <f t="shared" si="594"/>
        <v>4.6690000000000005</v>
      </c>
      <c r="L2237" s="34">
        <f t="shared" si="595"/>
        <v>4</v>
      </c>
      <c r="M2237" s="47">
        <f t="shared" si="596"/>
        <v>18.676000000000002</v>
      </c>
      <c r="N2237" s="53"/>
      <c r="O2237" s="57"/>
      <c r="P2237" s="57"/>
      <c r="Q2237" s="51"/>
    </row>
    <row r="2238" spans="2:18" x14ac:dyDescent="0.2">
      <c r="B2238" s="48"/>
      <c r="C2238" s="55"/>
      <c r="D2238" s="55"/>
      <c r="E2238" s="47"/>
      <c r="F2238" s="34"/>
      <c r="G2238" s="47"/>
      <c r="H2238" s="47"/>
      <c r="I2238" s="48">
        <v>67</v>
      </c>
      <c r="J2238" s="48">
        <v>4.633</v>
      </c>
      <c r="K2238" s="47">
        <f t="shared" si="594"/>
        <v>4.6515000000000004</v>
      </c>
      <c r="L2238" s="34">
        <f t="shared" si="595"/>
        <v>5</v>
      </c>
      <c r="M2238" s="47">
        <f t="shared" si="596"/>
        <v>23.2575</v>
      </c>
      <c r="N2238" s="50"/>
      <c r="O2238" s="50"/>
      <c r="P2238" s="50"/>
      <c r="Q2238" s="51"/>
      <c r="R2238" s="21"/>
    </row>
    <row r="2239" spans="2:18" x14ac:dyDescent="0.2">
      <c r="B2239" s="48"/>
      <c r="C2239" s="55"/>
      <c r="D2239" s="55"/>
      <c r="E2239" s="47"/>
      <c r="F2239" s="34"/>
      <c r="G2239" s="47"/>
      <c r="H2239" s="47"/>
      <c r="I2239" s="47">
        <v>70</v>
      </c>
      <c r="J2239" s="48">
        <v>3.4590000000000001</v>
      </c>
      <c r="K2239" s="47">
        <f t="shared" si="594"/>
        <v>4.0460000000000003</v>
      </c>
      <c r="L2239" s="34">
        <f t="shared" si="595"/>
        <v>3</v>
      </c>
      <c r="M2239" s="47">
        <f t="shared" si="596"/>
        <v>12.138000000000002</v>
      </c>
      <c r="N2239" s="50"/>
      <c r="O2239" s="50"/>
      <c r="P2239" s="50"/>
      <c r="Q2239" s="51"/>
      <c r="R2239" s="21"/>
    </row>
    <row r="2240" spans="2:18" x14ac:dyDescent="0.2">
      <c r="B2240" s="48"/>
      <c r="C2240" s="55"/>
      <c r="D2240" s="55"/>
      <c r="E2240" s="47"/>
      <c r="F2240" s="34"/>
      <c r="G2240" s="47"/>
      <c r="H2240" s="47"/>
      <c r="I2240" s="47">
        <v>74</v>
      </c>
      <c r="J2240" s="48">
        <v>1.4490000000000001</v>
      </c>
      <c r="K2240" s="47">
        <f t="shared" si="594"/>
        <v>2.4540000000000002</v>
      </c>
      <c r="L2240" s="34">
        <f t="shared" si="595"/>
        <v>4</v>
      </c>
      <c r="M2240" s="47">
        <f t="shared" si="596"/>
        <v>9.8160000000000007</v>
      </c>
      <c r="N2240" s="50"/>
      <c r="O2240" s="50"/>
      <c r="P2240" s="50"/>
      <c r="Q2240" s="51"/>
      <c r="R2240" s="21"/>
    </row>
    <row r="2241" spans="2:18" x14ac:dyDescent="0.2">
      <c r="B2241" s="48"/>
      <c r="C2241" s="55"/>
      <c r="D2241" s="55"/>
      <c r="E2241" s="47"/>
      <c r="F2241" s="34">
        <f>SUM(F2215:F2240)</f>
        <v>74</v>
      </c>
      <c r="G2241" s="47">
        <f>SUM(G2215:G2240)</f>
        <v>70.285499999999999</v>
      </c>
      <c r="H2241" s="47"/>
      <c r="I2241" s="47"/>
      <c r="J2241" s="48"/>
      <c r="K2241" s="47"/>
      <c r="L2241" s="34">
        <f>SUM(L2218:L2240)</f>
        <v>74</v>
      </c>
      <c r="M2241" s="47">
        <f>SUM(M2218:M2240)</f>
        <v>59.372379999999993</v>
      </c>
      <c r="N2241" s="50"/>
      <c r="O2241" s="50"/>
      <c r="P2241" s="50"/>
      <c r="Q2241" s="51"/>
      <c r="R2241" s="21"/>
    </row>
    <row r="2242" spans="2:18" x14ac:dyDescent="0.2">
      <c r="B2242" s="48"/>
      <c r="C2242" s="55"/>
      <c r="D2242" s="55"/>
      <c r="E2242" s="47"/>
      <c r="F2242" s="34"/>
      <c r="G2242" s="47"/>
      <c r="H2242" s="34"/>
      <c r="I2242" s="47"/>
      <c r="J2242" s="48"/>
      <c r="K2242" s="47"/>
      <c r="L2242" s="34"/>
      <c r="M2242" s="47"/>
      <c r="N2242" s="50"/>
      <c r="O2242" s="50"/>
      <c r="P2242" s="50"/>
      <c r="Q2242" s="51"/>
      <c r="R2242" s="21"/>
    </row>
    <row r="2243" spans="2:18" x14ac:dyDescent="0.2">
      <c r="B2243" s="52"/>
      <c r="C2243" s="59"/>
      <c r="D2243" s="59"/>
      <c r="E2243" s="51"/>
      <c r="F2243" s="51"/>
      <c r="G2243" s="51"/>
      <c r="H2243" s="51"/>
      <c r="I2243" s="47"/>
      <c r="J2243" s="48"/>
      <c r="K2243" s="47"/>
      <c r="L2243" s="34"/>
      <c r="M2243" s="47"/>
      <c r="N2243" s="51"/>
      <c r="O2243" s="51"/>
      <c r="P2243" s="51"/>
      <c r="Q2243" s="51"/>
    </row>
    <row r="2244" spans="2:18" x14ac:dyDescent="0.2">
      <c r="B2244" s="52"/>
      <c r="C2244" s="59"/>
      <c r="D2244" s="59"/>
      <c r="E2244" s="51"/>
      <c r="F2244" s="51"/>
      <c r="G2244" s="51"/>
      <c r="H2244" s="34" t="s">
        <v>10</v>
      </c>
      <c r="I2244" s="34"/>
      <c r="J2244" s="34">
        <f>G2241</f>
        <v>70.285499999999999</v>
      </c>
      <c r="K2244" s="47" t="s">
        <v>11</v>
      </c>
      <c r="L2244" s="34">
        <f>M2241</f>
        <v>59.372379999999993</v>
      </c>
      <c r="M2244" s="47">
        <f>J2244-L2244</f>
        <v>10.913120000000006</v>
      </c>
      <c r="N2244" s="51"/>
      <c r="O2244" s="51"/>
      <c r="P2244" s="51"/>
      <c r="Q2244" s="51"/>
    </row>
    <row r="2245" spans="2:18" x14ac:dyDescent="0.2">
      <c r="B2245" s="52"/>
      <c r="C2245" s="59"/>
      <c r="D2245" s="59"/>
      <c r="E2245" s="51"/>
      <c r="F2245" s="51"/>
      <c r="G2245" s="51"/>
      <c r="H2245" s="51"/>
      <c r="I2245" s="51"/>
      <c r="J2245" s="60"/>
      <c r="K2245" s="51"/>
      <c r="L2245" s="51"/>
      <c r="M2245" s="51"/>
      <c r="N2245" s="51"/>
      <c r="O2245" s="51"/>
      <c r="P2245" s="51"/>
      <c r="Q2245" s="51"/>
    </row>
    <row r="2246" spans="2:18" ht="15" x14ac:dyDescent="0.2">
      <c r="B2246" s="58"/>
      <c r="C2246" s="61"/>
      <c r="D2246" s="61"/>
      <c r="E2246" s="58"/>
      <c r="F2246" s="54" t="s">
        <v>7</v>
      </c>
      <c r="G2246" s="54"/>
      <c r="H2246" s="160">
        <v>12.6</v>
      </c>
      <c r="I2246" s="160"/>
      <c r="J2246" s="58"/>
      <c r="K2246" s="58"/>
      <c r="L2246" s="58"/>
      <c r="M2246" s="58"/>
      <c r="N2246" s="57"/>
      <c r="O2246" s="57"/>
      <c r="P2246" s="57"/>
      <c r="Q2246" s="51"/>
    </row>
    <row r="2247" spans="2:18" x14ac:dyDescent="0.2">
      <c r="B2247" s="161" t="s">
        <v>8</v>
      </c>
      <c r="C2247" s="161"/>
      <c r="D2247" s="161"/>
      <c r="E2247" s="161"/>
      <c r="F2247" s="161"/>
      <c r="G2247" s="161"/>
      <c r="H2247" s="51"/>
      <c r="I2247" s="161" t="s">
        <v>9</v>
      </c>
      <c r="J2247" s="161"/>
      <c r="K2247" s="161"/>
      <c r="L2247" s="161"/>
      <c r="M2247" s="161"/>
      <c r="N2247" s="62"/>
      <c r="O2247" s="62"/>
      <c r="P2247" s="50">
        <f>I2262-I2260</f>
        <v>18</v>
      </c>
      <c r="Q2247" s="51"/>
    </row>
    <row r="2248" spans="2:18" x14ac:dyDescent="0.2">
      <c r="B2248" s="34">
        <v>0</v>
      </c>
      <c r="C2248" s="47">
        <v>1.673</v>
      </c>
      <c r="D2248" s="47"/>
      <c r="E2248" s="34"/>
      <c r="F2248" s="34"/>
      <c r="G2248" s="34"/>
      <c r="H2248" s="34"/>
      <c r="I2248" s="33"/>
      <c r="J2248" s="33"/>
      <c r="K2248" s="47"/>
      <c r="L2248" s="34"/>
      <c r="M2248" s="47"/>
      <c r="N2248" s="50"/>
      <c r="O2248" s="50"/>
      <c r="P2248" s="50"/>
      <c r="Q2248" s="51"/>
      <c r="R2248" s="21"/>
    </row>
    <row r="2249" spans="2:18" x14ac:dyDescent="0.2">
      <c r="B2249" s="34">
        <v>5</v>
      </c>
      <c r="C2249" s="47">
        <v>1.6679999999999999</v>
      </c>
      <c r="D2249" s="47"/>
      <c r="E2249" s="47">
        <f>(C2248+C2249)/2</f>
        <v>1.6705000000000001</v>
      </c>
      <c r="F2249" s="34">
        <f t="shared" ref="F2249:F2272" si="597">B2249-B2248</f>
        <v>5</v>
      </c>
      <c r="G2249" s="47">
        <f>E2249*F2249</f>
        <v>8.3525000000000009</v>
      </c>
      <c r="H2249" s="34"/>
      <c r="I2249" s="51"/>
      <c r="J2249" s="51"/>
      <c r="K2249" s="47"/>
      <c r="L2249" s="34"/>
      <c r="M2249" s="47"/>
      <c r="N2249" s="50"/>
      <c r="O2249" s="50"/>
      <c r="P2249" s="50"/>
      <c r="Q2249" s="52"/>
      <c r="R2249" s="21"/>
    </row>
    <row r="2250" spans="2:18" x14ac:dyDescent="0.2">
      <c r="B2250" s="34">
        <v>10</v>
      </c>
      <c r="C2250" s="47">
        <v>1.659</v>
      </c>
      <c r="D2250" s="47"/>
      <c r="E2250" s="47">
        <f t="shared" ref="E2250:E2271" si="598">(C2249+C2250)/2</f>
        <v>1.6635</v>
      </c>
      <c r="F2250" s="34">
        <f t="shared" si="597"/>
        <v>5</v>
      </c>
      <c r="G2250" s="47">
        <f t="shared" ref="G2250:G2271" si="599">E2250*F2250</f>
        <v>8.317499999999999</v>
      </c>
      <c r="H2250" s="34"/>
      <c r="I2250" s="51"/>
      <c r="J2250" s="51"/>
      <c r="K2250" s="47"/>
      <c r="L2250" s="34"/>
      <c r="M2250" s="47"/>
      <c r="N2250" s="50"/>
      <c r="O2250" s="50"/>
      <c r="P2250" s="50"/>
      <c r="Q2250" s="52"/>
      <c r="R2250" s="21"/>
    </row>
    <row r="2251" spans="2:18" x14ac:dyDescent="0.2">
      <c r="B2251" s="34">
        <v>12</v>
      </c>
      <c r="C2251" s="47">
        <v>0.45800000000000002</v>
      </c>
      <c r="D2251" s="47"/>
      <c r="E2251" s="47">
        <f t="shared" si="598"/>
        <v>1.0585</v>
      </c>
      <c r="F2251" s="34">
        <f t="shared" si="597"/>
        <v>2</v>
      </c>
      <c r="G2251" s="47">
        <f t="shared" si="599"/>
        <v>2.117</v>
      </c>
      <c r="H2251" s="34"/>
      <c r="I2251" s="33">
        <v>0</v>
      </c>
      <c r="J2251" s="33">
        <v>1.673</v>
      </c>
      <c r="K2251" s="47"/>
      <c r="L2251" s="34"/>
      <c r="M2251" s="47"/>
      <c r="N2251" s="50"/>
      <c r="O2251" s="50"/>
      <c r="P2251" s="50"/>
      <c r="Q2251" s="52"/>
      <c r="R2251" s="21"/>
    </row>
    <row r="2252" spans="2:18" x14ac:dyDescent="0.2">
      <c r="B2252" s="34">
        <v>14</v>
      </c>
      <c r="C2252" s="47">
        <v>-0.54900000000000004</v>
      </c>
      <c r="D2252" s="47"/>
      <c r="E2252" s="47">
        <f t="shared" si="598"/>
        <v>-4.5500000000000013E-2</v>
      </c>
      <c r="F2252" s="34">
        <f t="shared" si="597"/>
        <v>2</v>
      </c>
      <c r="G2252" s="47">
        <f t="shared" si="599"/>
        <v>-9.1000000000000025E-2</v>
      </c>
      <c r="H2252" s="34"/>
      <c r="I2252" s="33">
        <v>5</v>
      </c>
      <c r="J2252" s="33">
        <v>1.6679999999999999</v>
      </c>
      <c r="K2252" s="47">
        <f t="shared" ref="K2252:K2274" si="600">AVERAGE(J2251,J2252)</f>
        <v>1.6705000000000001</v>
      </c>
      <c r="L2252" s="34">
        <f t="shared" ref="L2252:L2274" si="601">I2252-I2251</f>
        <v>5</v>
      </c>
      <c r="M2252" s="47">
        <f t="shared" ref="M2252:M2274" si="602">L2252*K2252</f>
        <v>8.3525000000000009</v>
      </c>
      <c r="N2252" s="50"/>
      <c r="O2252" s="50"/>
      <c r="P2252" s="50"/>
      <c r="Q2252" s="52"/>
      <c r="R2252" s="21"/>
    </row>
    <row r="2253" spans="2:18" x14ac:dyDescent="0.2">
      <c r="B2253" s="34">
        <v>17</v>
      </c>
      <c r="C2253" s="47">
        <v>-0.74199999999999999</v>
      </c>
      <c r="D2253" s="47"/>
      <c r="E2253" s="47">
        <f t="shared" si="598"/>
        <v>-0.64549999999999996</v>
      </c>
      <c r="F2253" s="34">
        <f t="shared" si="597"/>
        <v>3</v>
      </c>
      <c r="G2253" s="47">
        <f t="shared" si="599"/>
        <v>-1.9364999999999999</v>
      </c>
      <c r="H2253" s="34"/>
      <c r="I2253" s="33">
        <v>10</v>
      </c>
      <c r="J2253" s="33">
        <v>1.659</v>
      </c>
      <c r="K2253" s="47">
        <f t="shared" si="600"/>
        <v>1.6635</v>
      </c>
      <c r="L2253" s="34">
        <f t="shared" si="601"/>
        <v>5</v>
      </c>
      <c r="M2253" s="47">
        <f t="shared" si="602"/>
        <v>8.317499999999999</v>
      </c>
      <c r="N2253" s="50"/>
      <c r="O2253" s="50"/>
      <c r="P2253" s="50"/>
      <c r="Q2253" s="52"/>
      <c r="R2253" s="21"/>
    </row>
    <row r="2254" spans="2:18" x14ac:dyDescent="0.2">
      <c r="B2254" s="34">
        <v>20</v>
      </c>
      <c r="C2254" s="47">
        <v>-0.84099999999999997</v>
      </c>
      <c r="D2254" s="47"/>
      <c r="E2254" s="47">
        <f t="shared" si="598"/>
        <v>-0.79149999999999998</v>
      </c>
      <c r="F2254" s="34">
        <f t="shared" si="597"/>
        <v>3</v>
      </c>
      <c r="G2254" s="47">
        <f t="shared" si="599"/>
        <v>-2.3744999999999998</v>
      </c>
      <c r="H2254" s="51"/>
      <c r="I2254" s="33">
        <v>12</v>
      </c>
      <c r="J2254" s="33">
        <v>0.45800000000000002</v>
      </c>
      <c r="K2254" s="47">
        <f t="shared" si="600"/>
        <v>1.0585</v>
      </c>
      <c r="L2254" s="34">
        <f t="shared" si="601"/>
        <v>2</v>
      </c>
      <c r="M2254" s="47">
        <f t="shared" si="602"/>
        <v>2.117</v>
      </c>
      <c r="N2254" s="50"/>
      <c r="O2254" s="50"/>
      <c r="P2254" s="50"/>
      <c r="Q2254" s="52"/>
      <c r="R2254" s="21"/>
    </row>
    <row r="2255" spans="2:18" x14ac:dyDescent="0.2">
      <c r="B2255" s="34">
        <v>23</v>
      </c>
      <c r="C2255" s="47">
        <v>-0.93700000000000006</v>
      </c>
      <c r="D2255" s="47"/>
      <c r="E2255" s="47">
        <f t="shared" si="598"/>
        <v>-0.88900000000000001</v>
      </c>
      <c r="F2255" s="34">
        <f t="shared" si="597"/>
        <v>3</v>
      </c>
      <c r="G2255" s="47">
        <f t="shared" si="599"/>
        <v>-2.6669999999999998</v>
      </c>
      <c r="H2255" s="51"/>
      <c r="I2255" s="33">
        <v>14</v>
      </c>
      <c r="J2255" s="33">
        <v>-0.54900000000000004</v>
      </c>
      <c r="K2255" s="47">
        <f t="shared" si="600"/>
        <v>-4.5500000000000013E-2</v>
      </c>
      <c r="L2255" s="34">
        <f t="shared" si="601"/>
        <v>2</v>
      </c>
      <c r="M2255" s="47">
        <f t="shared" si="602"/>
        <v>-9.1000000000000025E-2</v>
      </c>
      <c r="N2255" s="50"/>
      <c r="O2255" s="50"/>
      <c r="P2255" s="50"/>
      <c r="Q2255" s="52"/>
      <c r="R2255" s="21"/>
    </row>
    <row r="2256" spans="2:18" x14ac:dyDescent="0.2">
      <c r="B2256" s="34">
        <v>26</v>
      </c>
      <c r="C2256" s="47">
        <v>-0.99</v>
      </c>
      <c r="D2256" s="47"/>
      <c r="E2256" s="47">
        <f t="shared" si="598"/>
        <v>-0.96350000000000002</v>
      </c>
      <c r="F2256" s="34">
        <f t="shared" si="597"/>
        <v>3</v>
      </c>
      <c r="G2256" s="47">
        <f t="shared" si="599"/>
        <v>-2.8905000000000003</v>
      </c>
      <c r="H2256" s="51"/>
      <c r="I2256" s="33">
        <v>17</v>
      </c>
      <c r="J2256" s="33">
        <v>-0.74199999999999999</v>
      </c>
      <c r="K2256" s="47">
        <f t="shared" si="600"/>
        <v>-0.64549999999999996</v>
      </c>
      <c r="L2256" s="34">
        <f t="shared" si="601"/>
        <v>3</v>
      </c>
      <c r="M2256" s="47">
        <f t="shared" si="602"/>
        <v>-1.9364999999999999</v>
      </c>
      <c r="N2256" s="53"/>
      <c r="O2256" s="53"/>
      <c r="P2256" s="53"/>
      <c r="Q2256" s="52"/>
      <c r="R2256" s="21"/>
    </row>
    <row r="2257" spans="2:18" x14ac:dyDescent="0.2">
      <c r="B2257" s="34">
        <v>30</v>
      </c>
      <c r="C2257" s="47">
        <v>-1.105</v>
      </c>
      <c r="D2257" s="47"/>
      <c r="E2257" s="47">
        <f t="shared" si="598"/>
        <v>-1.0474999999999999</v>
      </c>
      <c r="F2257" s="34">
        <f t="shared" si="597"/>
        <v>4</v>
      </c>
      <c r="G2257" s="47">
        <f t="shared" si="599"/>
        <v>-4.1899999999999995</v>
      </c>
      <c r="H2257" s="34"/>
      <c r="I2257" s="33">
        <v>20</v>
      </c>
      <c r="J2257" s="33">
        <v>-0.84099999999999997</v>
      </c>
      <c r="K2257" s="47">
        <f t="shared" si="600"/>
        <v>-0.79149999999999998</v>
      </c>
      <c r="L2257" s="34">
        <f t="shared" si="601"/>
        <v>3</v>
      </c>
      <c r="M2257" s="47">
        <f t="shared" si="602"/>
        <v>-2.3744999999999998</v>
      </c>
      <c r="N2257" s="50"/>
      <c r="O2257" s="50"/>
      <c r="P2257" s="50"/>
      <c r="Q2257" s="52"/>
      <c r="R2257" s="21"/>
    </row>
    <row r="2258" spans="2:18" x14ac:dyDescent="0.2">
      <c r="B2258" s="34">
        <v>33</v>
      </c>
      <c r="C2258" s="47">
        <v>-1.19</v>
      </c>
      <c r="D2258" s="47"/>
      <c r="E2258" s="47">
        <f t="shared" si="598"/>
        <v>-1.1475</v>
      </c>
      <c r="F2258" s="34">
        <f t="shared" si="597"/>
        <v>3</v>
      </c>
      <c r="G2258" s="47">
        <f t="shared" si="599"/>
        <v>-3.4424999999999999</v>
      </c>
      <c r="H2258" s="34"/>
      <c r="I2258" s="33">
        <v>23</v>
      </c>
      <c r="J2258" s="33">
        <v>-0.93700000000000006</v>
      </c>
      <c r="K2258" s="47">
        <f t="shared" si="600"/>
        <v>-0.88900000000000001</v>
      </c>
      <c r="L2258" s="34">
        <f t="shared" si="601"/>
        <v>3</v>
      </c>
      <c r="M2258" s="47">
        <f t="shared" si="602"/>
        <v>-2.6669999999999998</v>
      </c>
      <c r="N2258" s="53"/>
      <c r="O2258" s="53"/>
      <c r="P2258" s="53"/>
      <c r="Q2258" s="52"/>
      <c r="R2258" s="21"/>
    </row>
    <row r="2259" spans="2:18" x14ac:dyDescent="0.2">
      <c r="B2259" s="34">
        <v>36</v>
      </c>
      <c r="C2259" s="47">
        <v>-1.242</v>
      </c>
      <c r="D2259" s="47"/>
      <c r="E2259" s="47">
        <f t="shared" si="598"/>
        <v>-1.216</v>
      </c>
      <c r="F2259" s="34">
        <f t="shared" si="597"/>
        <v>3</v>
      </c>
      <c r="G2259" s="47">
        <f t="shared" si="599"/>
        <v>-3.6479999999999997</v>
      </c>
      <c r="H2259" s="34"/>
      <c r="I2259" s="34">
        <f>I2260-(J2259-J2260)*2</f>
        <v>23.52</v>
      </c>
      <c r="J2259" s="34">
        <v>-1</v>
      </c>
      <c r="K2259" s="47">
        <f t="shared" si="600"/>
        <v>-0.96850000000000003</v>
      </c>
      <c r="L2259" s="34">
        <f t="shared" si="601"/>
        <v>0.51999999999999957</v>
      </c>
      <c r="M2259" s="47">
        <f t="shared" si="602"/>
        <v>-0.50361999999999962</v>
      </c>
      <c r="N2259" s="53"/>
      <c r="O2259" s="53"/>
      <c r="P2259" s="53"/>
      <c r="Q2259" s="52"/>
      <c r="R2259" s="21"/>
    </row>
    <row r="2260" spans="2:18" x14ac:dyDescent="0.2">
      <c r="B2260" s="34">
        <v>39</v>
      </c>
      <c r="C2260" s="47">
        <v>-1.232</v>
      </c>
      <c r="D2260" s="47"/>
      <c r="E2260" s="47">
        <f t="shared" si="598"/>
        <v>-1.2370000000000001</v>
      </c>
      <c r="F2260" s="34">
        <f t="shared" si="597"/>
        <v>3</v>
      </c>
      <c r="G2260" s="47">
        <f t="shared" si="599"/>
        <v>-3.7110000000000003</v>
      </c>
      <c r="H2260" s="34"/>
      <c r="I2260" s="33">
        <f>I2261-9</f>
        <v>25</v>
      </c>
      <c r="J2260" s="33">
        <f>J2261</f>
        <v>-1.74</v>
      </c>
      <c r="K2260" s="47">
        <f t="shared" si="600"/>
        <v>-1.37</v>
      </c>
      <c r="L2260" s="34">
        <f t="shared" si="601"/>
        <v>1.4800000000000004</v>
      </c>
      <c r="M2260" s="47">
        <f t="shared" si="602"/>
        <v>-2.027600000000001</v>
      </c>
      <c r="N2260" s="50"/>
      <c r="O2260" s="50"/>
      <c r="P2260" s="50"/>
      <c r="Q2260" s="51"/>
      <c r="R2260" s="21"/>
    </row>
    <row r="2261" spans="2:18" x14ac:dyDescent="0.2">
      <c r="B2261" s="34">
        <v>42</v>
      </c>
      <c r="C2261" s="47">
        <v>-1.1220000000000001</v>
      </c>
      <c r="D2261" s="47"/>
      <c r="E2261" s="47">
        <f t="shared" si="598"/>
        <v>-1.177</v>
      </c>
      <c r="F2261" s="34">
        <f t="shared" si="597"/>
        <v>3</v>
      </c>
      <c r="G2261" s="47">
        <f t="shared" si="599"/>
        <v>-3.5310000000000001</v>
      </c>
      <c r="H2261" s="54"/>
      <c r="I2261" s="33">
        <v>34</v>
      </c>
      <c r="J2261" s="33">
        <v>-1.74</v>
      </c>
      <c r="K2261" s="47">
        <f t="shared" si="600"/>
        <v>-1.74</v>
      </c>
      <c r="L2261" s="34">
        <f t="shared" si="601"/>
        <v>9</v>
      </c>
      <c r="M2261" s="47">
        <f t="shared" si="602"/>
        <v>-15.66</v>
      </c>
      <c r="N2261" s="50"/>
      <c r="O2261" s="50"/>
      <c r="P2261" s="50"/>
      <c r="Q2261" s="51"/>
      <c r="R2261" s="21"/>
    </row>
    <row r="2262" spans="2:18" x14ac:dyDescent="0.2">
      <c r="B2262" s="34">
        <v>45</v>
      </c>
      <c r="C2262" s="47">
        <v>-0.94099999999999995</v>
      </c>
      <c r="D2262" s="47"/>
      <c r="E2262" s="47">
        <f t="shared" si="598"/>
        <v>-1.0315000000000001</v>
      </c>
      <c r="F2262" s="34">
        <f t="shared" si="597"/>
        <v>3</v>
      </c>
      <c r="G2262" s="47">
        <f t="shared" si="599"/>
        <v>-3.0945</v>
      </c>
      <c r="H2262" s="54"/>
      <c r="I2262" s="34">
        <f>I2261+9</f>
        <v>43</v>
      </c>
      <c r="J2262" s="34">
        <f>J2261</f>
        <v>-1.74</v>
      </c>
      <c r="K2262" s="47">
        <f t="shared" si="600"/>
        <v>-1.74</v>
      </c>
      <c r="L2262" s="34">
        <f t="shared" si="601"/>
        <v>9</v>
      </c>
      <c r="M2262" s="47">
        <f t="shared" si="602"/>
        <v>-15.66</v>
      </c>
      <c r="N2262" s="50"/>
      <c r="O2262" s="50"/>
      <c r="P2262" s="50"/>
      <c r="Q2262" s="51"/>
      <c r="R2262" s="21"/>
    </row>
    <row r="2263" spans="2:18" x14ac:dyDescent="0.2">
      <c r="B2263" s="48">
        <v>48</v>
      </c>
      <c r="C2263" s="55">
        <v>-0.64500000000000002</v>
      </c>
      <c r="D2263" s="55"/>
      <c r="E2263" s="47">
        <f t="shared" si="598"/>
        <v>-0.79299999999999993</v>
      </c>
      <c r="F2263" s="34">
        <f t="shared" si="597"/>
        <v>3</v>
      </c>
      <c r="G2263" s="47">
        <f t="shared" si="599"/>
        <v>-2.3789999999999996</v>
      </c>
      <c r="H2263" s="54"/>
      <c r="I2263" s="34">
        <f>I2262+(J2263-J2262)*2</f>
        <v>44.48</v>
      </c>
      <c r="J2263" s="34">
        <v>-1</v>
      </c>
      <c r="K2263" s="47">
        <f t="shared" si="600"/>
        <v>-1.37</v>
      </c>
      <c r="L2263" s="34">
        <f t="shared" si="601"/>
        <v>1.4799999999999969</v>
      </c>
      <c r="M2263" s="47">
        <f t="shared" si="602"/>
        <v>-2.0275999999999961</v>
      </c>
      <c r="N2263" s="50"/>
      <c r="O2263" s="50"/>
      <c r="P2263" s="50"/>
      <c r="Q2263" s="51"/>
      <c r="R2263" s="21"/>
    </row>
    <row r="2264" spans="2:18" x14ac:dyDescent="0.2">
      <c r="B2264" s="48">
        <v>51</v>
      </c>
      <c r="C2264" s="55">
        <v>-0.39200000000000002</v>
      </c>
      <c r="D2264" s="55"/>
      <c r="E2264" s="47">
        <f t="shared" si="598"/>
        <v>-0.51849999999999996</v>
      </c>
      <c r="F2264" s="34">
        <f t="shared" si="597"/>
        <v>3</v>
      </c>
      <c r="G2264" s="47">
        <f t="shared" si="599"/>
        <v>-1.5554999999999999</v>
      </c>
      <c r="H2264" s="54"/>
      <c r="I2264" s="34">
        <v>45</v>
      </c>
      <c r="J2264" s="56">
        <v>-0.94099999999999995</v>
      </c>
      <c r="K2264" s="47">
        <f t="shared" si="600"/>
        <v>-0.97049999999999992</v>
      </c>
      <c r="L2264" s="34">
        <f t="shared" si="601"/>
        <v>0.52000000000000313</v>
      </c>
      <c r="M2264" s="47">
        <f t="shared" si="602"/>
        <v>-0.504660000000003</v>
      </c>
      <c r="N2264" s="51"/>
      <c r="O2264" s="53"/>
      <c r="P2264" s="53"/>
      <c r="Q2264" s="51"/>
    </row>
    <row r="2265" spans="2:18" x14ac:dyDescent="0.2">
      <c r="B2265" s="48">
        <v>54</v>
      </c>
      <c r="C2265" s="55">
        <v>0.25800000000000001</v>
      </c>
      <c r="D2265" s="55"/>
      <c r="E2265" s="47">
        <f t="shared" si="598"/>
        <v>-6.7000000000000004E-2</v>
      </c>
      <c r="F2265" s="34">
        <f t="shared" si="597"/>
        <v>3</v>
      </c>
      <c r="G2265" s="47">
        <f t="shared" si="599"/>
        <v>-0.20100000000000001</v>
      </c>
      <c r="H2265" s="54"/>
      <c r="I2265" s="48">
        <v>48</v>
      </c>
      <c r="J2265" s="48">
        <v>-0.64500000000000002</v>
      </c>
      <c r="K2265" s="47">
        <f t="shared" si="600"/>
        <v>-0.79299999999999993</v>
      </c>
      <c r="L2265" s="34">
        <f t="shared" si="601"/>
        <v>3</v>
      </c>
      <c r="M2265" s="47">
        <f t="shared" si="602"/>
        <v>-2.3789999999999996</v>
      </c>
      <c r="N2265" s="51"/>
      <c r="O2265" s="57"/>
      <c r="P2265" s="57"/>
      <c r="Q2265" s="51"/>
    </row>
    <row r="2266" spans="2:18" x14ac:dyDescent="0.2">
      <c r="B2266" s="48">
        <v>57</v>
      </c>
      <c r="C2266" s="55">
        <v>1.9550000000000001</v>
      </c>
      <c r="D2266" s="55"/>
      <c r="E2266" s="47">
        <f t="shared" si="598"/>
        <v>1.1065</v>
      </c>
      <c r="F2266" s="34">
        <f t="shared" si="597"/>
        <v>3</v>
      </c>
      <c r="G2266" s="47">
        <f t="shared" si="599"/>
        <v>3.3195000000000001</v>
      </c>
      <c r="H2266" s="51"/>
      <c r="I2266" s="48">
        <v>51</v>
      </c>
      <c r="J2266" s="48">
        <v>-0.39200000000000002</v>
      </c>
      <c r="K2266" s="47">
        <f t="shared" si="600"/>
        <v>-0.51849999999999996</v>
      </c>
      <c r="L2266" s="34">
        <f t="shared" si="601"/>
        <v>3</v>
      </c>
      <c r="M2266" s="47">
        <f t="shared" si="602"/>
        <v>-1.5554999999999999</v>
      </c>
      <c r="N2266" s="51"/>
      <c r="O2266" s="57"/>
      <c r="P2266" s="57"/>
      <c r="Q2266" s="51"/>
    </row>
    <row r="2267" spans="2:18" x14ac:dyDescent="0.2">
      <c r="B2267" s="48">
        <v>60</v>
      </c>
      <c r="C2267" s="55">
        <v>3.4510000000000001</v>
      </c>
      <c r="D2267" s="55"/>
      <c r="E2267" s="47">
        <f t="shared" si="598"/>
        <v>2.7030000000000003</v>
      </c>
      <c r="F2267" s="34">
        <f t="shared" si="597"/>
        <v>3</v>
      </c>
      <c r="G2267" s="47">
        <f t="shared" si="599"/>
        <v>8.1090000000000018</v>
      </c>
      <c r="H2267" s="51"/>
      <c r="I2267" s="48">
        <v>54</v>
      </c>
      <c r="J2267" s="48">
        <v>0.25800000000000001</v>
      </c>
      <c r="K2267" s="47">
        <f t="shared" si="600"/>
        <v>-6.7000000000000004E-2</v>
      </c>
      <c r="L2267" s="34">
        <f t="shared" si="601"/>
        <v>3</v>
      </c>
      <c r="M2267" s="47">
        <f t="shared" si="602"/>
        <v>-0.20100000000000001</v>
      </c>
      <c r="N2267" s="57"/>
      <c r="O2267" s="57"/>
      <c r="P2267" s="57"/>
      <c r="Q2267" s="51"/>
    </row>
    <row r="2268" spans="2:18" x14ac:dyDescent="0.2">
      <c r="B2268" s="48">
        <v>62</v>
      </c>
      <c r="C2268" s="55">
        <v>4.6989999999999998</v>
      </c>
      <c r="D2268" s="55"/>
      <c r="E2268" s="47">
        <f t="shared" si="598"/>
        <v>4.0750000000000002</v>
      </c>
      <c r="F2268" s="34">
        <f t="shared" si="597"/>
        <v>2</v>
      </c>
      <c r="G2268" s="47">
        <f t="shared" si="599"/>
        <v>8.15</v>
      </c>
      <c r="H2268" s="51"/>
      <c r="I2268" s="48">
        <v>57</v>
      </c>
      <c r="J2268" s="48">
        <v>1.9550000000000001</v>
      </c>
      <c r="K2268" s="47">
        <f t="shared" si="600"/>
        <v>1.1065</v>
      </c>
      <c r="L2268" s="34">
        <f t="shared" si="601"/>
        <v>3</v>
      </c>
      <c r="M2268" s="47">
        <f t="shared" si="602"/>
        <v>3.3195000000000001</v>
      </c>
      <c r="N2268" s="57"/>
      <c r="O2268" s="57"/>
      <c r="P2268" s="57"/>
      <c r="Q2268" s="51"/>
    </row>
    <row r="2269" spans="2:18" x14ac:dyDescent="0.2">
      <c r="B2269" s="48">
        <v>66</v>
      </c>
      <c r="C2269" s="55">
        <v>4.7679999999999998</v>
      </c>
      <c r="D2269" s="55"/>
      <c r="E2269" s="47">
        <f t="shared" si="598"/>
        <v>4.7334999999999994</v>
      </c>
      <c r="F2269" s="34">
        <f t="shared" si="597"/>
        <v>4</v>
      </c>
      <c r="G2269" s="47">
        <f t="shared" si="599"/>
        <v>18.933999999999997</v>
      </c>
      <c r="H2269" s="51"/>
      <c r="I2269" s="48">
        <v>60</v>
      </c>
      <c r="J2269" s="48">
        <v>3.4510000000000001</v>
      </c>
      <c r="K2269" s="47">
        <f t="shared" si="600"/>
        <v>2.7030000000000003</v>
      </c>
      <c r="L2269" s="34">
        <f t="shared" si="601"/>
        <v>3</v>
      </c>
      <c r="M2269" s="47">
        <f t="shared" si="602"/>
        <v>8.1090000000000018</v>
      </c>
      <c r="N2269" s="57"/>
      <c r="O2269" s="57"/>
      <c r="P2269" s="57"/>
      <c r="Q2269" s="51"/>
    </row>
    <row r="2270" spans="2:18" x14ac:dyDescent="0.2">
      <c r="B2270" s="48">
        <v>71</v>
      </c>
      <c r="C2270" s="55">
        <v>4.7089999999999996</v>
      </c>
      <c r="D2270" s="55"/>
      <c r="E2270" s="47">
        <f t="shared" si="598"/>
        <v>4.7385000000000002</v>
      </c>
      <c r="F2270" s="34">
        <f t="shared" si="597"/>
        <v>5</v>
      </c>
      <c r="G2270" s="47">
        <f t="shared" si="599"/>
        <v>23.692500000000003</v>
      </c>
      <c r="H2270" s="47"/>
      <c r="I2270" s="48">
        <v>62</v>
      </c>
      <c r="J2270" s="48">
        <v>4.6989999999999998</v>
      </c>
      <c r="K2270" s="47">
        <f t="shared" si="600"/>
        <v>4.0750000000000002</v>
      </c>
      <c r="L2270" s="34">
        <f t="shared" si="601"/>
        <v>2</v>
      </c>
      <c r="M2270" s="47">
        <f t="shared" si="602"/>
        <v>8.15</v>
      </c>
      <c r="N2270" s="57"/>
      <c r="O2270" s="57"/>
      <c r="P2270" s="57"/>
      <c r="Q2270" s="51"/>
    </row>
    <row r="2271" spans="2:18" x14ac:dyDescent="0.2">
      <c r="B2271" s="48">
        <v>74</v>
      </c>
      <c r="C2271" s="55">
        <v>3.4590000000000001</v>
      </c>
      <c r="D2271" s="55"/>
      <c r="E2271" s="47">
        <f t="shared" si="598"/>
        <v>4.0839999999999996</v>
      </c>
      <c r="F2271" s="34">
        <f t="shared" si="597"/>
        <v>3</v>
      </c>
      <c r="G2271" s="47">
        <f t="shared" si="599"/>
        <v>12.251999999999999</v>
      </c>
      <c r="H2271" s="47"/>
      <c r="I2271" s="48">
        <v>66</v>
      </c>
      <c r="J2271" s="48">
        <v>4.7679999999999998</v>
      </c>
      <c r="K2271" s="47">
        <f t="shared" si="600"/>
        <v>4.7334999999999994</v>
      </c>
      <c r="L2271" s="34">
        <f t="shared" si="601"/>
        <v>4</v>
      </c>
      <c r="M2271" s="47">
        <f t="shared" si="602"/>
        <v>18.933999999999997</v>
      </c>
      <c r="N2271" s="53"/>
      <c r="O2271" s="57"/>
      <c r="P2271" s="57"/>
      <c r="Q2271" s="51"/>
    </row>
    <row r="2272" spans="2:18" x14ac:dyDescent="0.2">
      <c r="B2272" s="48">
        <v>79</v>
      </c>
      <c r="C2272" s="55">
        <v>1.958</v>
      </c>
      <c r="D2272" s="55"/>
      <c r="E2272" s="47">
        <f t="shared" ref="E2272" si="603">(C2271+C2272)/2</f>
        <v>2.7084999999999999</v>
      </c>
      <c r="F2272" s="34">
        <f t="shared" si="597"/>
        <v>5</v>
      </c>
      <c r="G2272" s="47">
        <f t="shared" ref="G2272" si="604">E2272*F2272</f>
        <v>13.5425</v>
      </c>
      <c r="H2272" s="47"/>
      <c r="I2272" s="48">
        <v>71</v>
      </c>
      <c r="J2272" s="48">
        <v>4.7089999999999996</v>
      </c>
      <c r="K2272" s="47">
        <f t="shared" si="600"/>
        <v>4.7385000000000002</v>
      </c>
      <c r="L2272" s="34">
        <f t="shared" si="601"/>
        <v>5</v>
      </c>
      <c r="M2272" s="47">
        <f t="shared" si="602"/>
        <v>23.692500000000003</v>
      </c>
      <c r="N2272" s="50"/>
      <c r="O2272" s="50"/>
      <c r="P2272" s="50"/>
      <c r="Q2272" s="51"/>
      <c r="R2272" s="21"/>
    </row>
    <row r="2273" spans="2:18" x14ac:dyDescent="0.2">
      <c r="B2273" s="48"/>
      <c r="C2273" s="55"/>
      <c r="D2273" s="55"/>
      <c r="E2273" s="47"/>
      <c r="F2273" s="34"/>
      <c r="G2273" s="47"/>
      <c r="H2273" s="47"/>
      <c r="I2273" s="47">
        <v>74</v>
      </c>
      <c r="J2273" s="48">
        <v>3.4590000000000001</v>
      </c>
      <c r="K2273" s="47">
        <f t="shared" si="600"/>
        <v>4.0839999999999996</v>
      </c>
      <c r="L2273" s="34">
        <f t="shared" si="601"/>
        <v>3</v>
      </c>
      <c r="M2273" s="47">
        <f t="shared" si="602"/>
        <v>12.251999999999999</v>
      </c>
      <c r="N2273" s="50"/>
      <c r="O2273" s="50"/>
      <c r="P2273" s="50"/>
      <c r="Q2273" s="51"/>
      <c r="R2273" s="21"/>
    </row>
    <row r="2274" spans="2:18" x14ac:dyDescent="0.2">
      <c r="B2274" s="48"/>
      <c r="C2274" s="55"/>
      <c r="D2274" s="55"/>
      <c r="E2274" s="47"/>
      <c r="F2274" s="34"/>
      <c r="G2274" s="47"/>
      <c r="H2274" s="47"/>
      <c r="I2274" s="47">
        <v>79</v>
      </c>
      <c r="J2274" s="48">
        <v>1.958</v>
      </c>
      <c r="K2274" s="47">
        <f t="shared" si="600"/>
        <v>2.7084999999999999</v>
      </c>
      <c r="L2274" s="34">
        <f t="shared" si="601"/>
        <v>5</v>
      </c>
      <c r="M2274" s="47">
        <f t="shared" si="602"/>
        <v>13.5425</v>
      </c>
      <c r="N2274" s="50"/>
      <c r="O2274" s="50"/>
      <c r="P2274" s="50"/>
      <c r="Q2274" s="51"/>
      <c r="R2274" s="21"/>
    </row>
    <row r="2275" spans="2:18" x14ac:dyDescent="0.2">
      <c r="B2275" s="48"/>
      <c r="C2275" s="55"/>
      <c r="D2275" s="55"/>
      <c r="E2275" s="47"/>
      <c r="F2275" s="34">
        <f>SUM(F2249:F2274)</f>
        <v>79</v>
      </c>
      <c r="G2275" s="47">
        <f>SUM(G2249:G2274)</f>
        <v>71.074500000000015</v>
      </c>
      <c r="H2275" s="47"/>
      <c r="I2275" s="47"/>
      <c r="J2275" s="48"/>
      <c r="K2275" s="47"/>
      <c r="L2275" s="34">
        <f>SUM(L2252:L2274)</f>
        <v>79</v>
      </c>
      <c r="M2275" s="47">
        <f>SUM(M2252:M2274)</f>
        <v>59.198520000000016</v>
      </c>
      <c r="N2275" s="50"/>
      <c r="O2275" s="50"/>
      <c r="P2275" s="50"/>
      <c r="Q2275" s="51"/>
      <c r="R2275" s="21"/>
    </row>
    <row r="2276" spans="2:18" x14ac:dyDescent="0.2">
      <c r="B2276" s="48"/>
      <c r="C2276" s="55"/>
      <c r="D2276" s="55"/>
      <c r="E2276" s="47"/>
      <c r="F2276" s="34"/>
      <c r="G2276" s="47"/>
      <c r="H2276" s="34"/>
      <c r="I2276" s="47"/>
      <c r="J2276" s="48"/>
      <c r="K2276" s="47"/>
      <c r="L2276" s="34"/>
      <c r="M2276" s="47"/>
      <c r="N2276" s="50"/>
      <c r="O2276" s="50"/>
      <c r="P2276" s="50"/>
      <c r="Q2276" s="51"/>
      <c r="R2276" s="21"/>
    </row>
    <row r="2277" spans="2:18" x14ac:dyDescent="0.2">
      <c r="B2277" s="52"/>
      <c r="C2277" s="59"/>
      <c r="D2277" s="59"/>
      <c r="E2277" s="51"/>
      <c r="F2277" s="51"/>
      <c r="G2277" s="51"/>
      <c r="H2277" s="51"/>
      <c r="I2277" s="47"/>
      <c r="J2277" s="48"/>
      <c r="K2277" s="47"/>
      <c r="L2277" s="34"/>
      <c r="M2277" s="47"/>
      <c r="N2277" s="51"/>
      <c r="O2277" s="51"/>
      <c r="P2277" s="51"/>
      <c r="Q2277" s="51"/>
    </row>
    <row r="2278" spans="2:18" x14ac:dyDescent="0.2">
      <c r="B2278" s="52"/>
      <c r="C2278" s="59"/>
      <c r="D2278" s="59"/>
      <c r="E2278" s="51"/>
      <c r="F2278" s="51"/>
      <c r="G2278" s="51"/>
      <c r="H2278" s="34" t="s">
        <v>10</v>
      </c>
      <c r="I2278" s="34"/>
      <c r="J2278" s="34">
        <f>G2275</f>
        <v>71.074500000000015</v>
      </c>
      <c r="K2278" s="47" t="s">
        <v>11</v>
      </c>
      <c r="L2278" s="34">
        <f>M2275</f>
        <v>59.198520000000016</v>
      </c>
      <c r="M2278" s="47">
        <f>J2278-L2278</f>
        <v>11.875979999999998</v>
      </c>
      <c r="N2278" s="51"/>
      <c r="O2278" s="51"/>
      <c r="P2278" s="51"/>
      <c r="Q2278" s="51"/>
    </row>
    <row r="2279" spans="2:18" ht="15" x14ac:dyDescent="0.2">
      <c r="B2279" s="58"/>
      <c r="C2279" s="61"/>
      <c r="D2279" s="61"/>
      <c r="E2279" s="58"/>
      <c r="F2279" s="54" t="s">
        <v>7</v>
      </c>
      <c r="G2279" s="54"/>
      <c r="H2279" s="160">
        <v>12.8</v>
      </c>
      <c r="I2279" s="160"/>
      <c r="J2279" s="58"/>
      <c r="K2279" s="58"/>
      <c r="L2279" s="58"/>
      <c r="M2279" s="58"/>
      <c r="N2279" s="57"/>
      <c r="O2279" s="57"/>
      <c r="P2279" s="57"/>
      <c r="Q2279" s="51"/>
    </row>
    <row r="2280" spans="2:18" x14ac:dyDescent="0.2">
      <c r="B2280" s="161" t="s">
        <v>8</v>
      </c>
      <c r="C2280" s="161"/>
      <c r="D2280" s="161"/>
      <c r="E2280" s="161"/>
      <c r="F2280" s="161"/>
      <c r="G2280" s="161"/>
      <c r="H2280" s="51"/>
      <c r="I2280" s="161" t="s">
        <v>9</v>
      </c>
      <c r="J2280" s="161"/>
      <c r="K2280" s="161"/>
      <c r="L2280" s="161"/>
      <c r="M2280" s="161"/>
      <c r="N2280" s="62"/>
      <c r="O2280" s="62"/>
      <c r="P2280" s="50">
        <f>I2295-I2293</f>
        <v>18</v>
      </c>
      <c r="Q2280" s="51"/>
    </row>
    <row r="2281" spans="2:18" x14ac:dyDescent="0.2">
      <c r="B2281" s="34">
        <v>0</v>
      </c>
      <c r="C2281" s="47">
        <v>-0.97399999999999998</v>
      </c>
      <c r="D2281" s="47"/>
      <c r="E2281" s="34"/>
      <c r="F2281" s="34"/>
      <c r="G2281" s="34"/>
      <c r="H2281" s="34"/>
      <c r="I2281" s="33"/>
      <c r="J2281" s="33"/>
      <c r="K2281" s="47"/>
      <c r="L2281" s="34"/>
      <c r="M2281" s="47"/>
      <c r="N2281" s="50"/>
      <c r="O2281" s="50"/>
      <c r="P2281" s="50"/>
      <c r="Q2281" s="51"/>
      <c r="R2281" s="21"/>
    </row>
    <row r="2282" spans="2:18" x14ac:dyDescent="0.2">
      <c r="B2282" s="34">
        <v>3</v>
      </c>
      <c r="C2282" s="47">
        <v>-0.67300000000000004</v>
      </c>
      <c r="D2282" s="47"/>
      <c r="E2282" s="47">
        <f>(C2281+C2282)/2</f>
        <v>-0.82350000000000001</v>
      </c>
      <c r="F2282" s="34">
        <f t="shared" ref="F2282:F2305" si="605">B2282-B2281</f>
        <v>3</v>
      </c>
      <c r="G2282" s="47">
        <f>E2282*F2282</f>
        <v>-2.4704999999999999</v>
      </c>
      <c r="H2282" s="34"/>
      <c r="I2282" s="51"/>
      <c r="J2282" s="51"/>
      <c r="K2282" s="47"/>
      <c r="L2282" s="34"/>
      <c r="M2282" s="47"/>
      <c r="N2282" s="50"/>
      <c r="O2282" s="50"/>
      <c r="P2282" s="50"/>
      <c r="Q2282" s="52"/>
      <c r="R2282" s="21"/>
    </row>
    <row r="2283" spans="2:18" x14ac:dyDescent="0.2">
      <c r="B2283" s="34">
        <v>6</v>
      </c>
      <c r="C2283" s="47">
        <v>0.52700000000000002</v>
      </c>
      <c r="D2283" s="47"/>
      <c r="E2283" s="47">
        <f t="shared" ref="E2283:E2305" si="606">(C2282+C2283)/2</f>
        <v>-7.3000000000000009E-2</v>
      </c>
      <c r="F2283" s="34">
        <f t="shared" si="605"/>
        <v>3</v>
      </c>
      <c r="G2283" s="47">
        <f t="shared" ref="G2283:G2305" si="607">E2283*F2283</f>
        <v>-0.21900000000000003</v>
      </c>
      <c r="H2283" s="34"/>
      <c r="I2283" s="51"/>
      <c r="J2283" s="51"/>
      <c r="K2283" s="47"/>
      <c r="L2283" s="34"/>
      <c r="M2283" s="47"/>
      <c r="N2283" s="50"/>
      <c r="O2283" s="50"/>
      <c r="P2283" s="50"/>
      <c r="Q2283" s="52"/>
      <c r="R2283" s="21"/>
    </row>
    <row r="2284" spans="2:18" x14ac:dyDescent="0.2">
      <c r="B2284" s="34">
        <v>8</v>
      </c>
      <c r="C2284" s="47">
        <v>1.218</v>
      </c>
      <c r="D2284" s="47"/>
      <c r="E2284" s="47">
        <f t="shared" si="606"/>
        <v>0.87250000000000005</v>
      </c>
      <c r="F2284" s="34">
        <f t="shared" si="605"/>
        <v>2</v>
      </c>
      <c r="G2284" s="47">
        <f t="shared" si="607"/>
        <v>1.7450000000000001</v>
      </c>
      <c r="H2284" s="34"/>
      <c r="I2284" s="33">
        <v>0</v>
      </c>
      <c r="J2284" s="33">
        <v>1.673</v>
      </c>
      <c r="K2284" s="47"/>
      <c r="L2284" s="34"/>
      <c r="M2284" s="47"/>
      <c r="N2284" s="50"/>
      <c r="O2284" s="50"/>
      <c r="P2284" s="50"/>
      <c r="Q2284" s="52"/>
      <c r="R2284" s="21"/>
    </row>
    <row r="2285" spans="2:18" x14ac:dyDescent="0.2">
      <c r="B2285" s="34">
        <v>10</v>
      </c>
      <c r="C2285" s="47">
        <v>1.2270000000000001</v>
      </c>
      <c r="D2285" s="47"/>
      <c r="E2285" s="47">
        <f t="shared" si="606"/>
        <v>1.2225000000000001</v>
      </c>
      <c r="F2285" s="34">
        <f t="shared" si="605"/>
        <v>2</v>
      </c>
      <c r="G2285" s="47">
        <f t="shared" si="607"/>
        <v>2.4450000000000003</v>
      </c>
      <c r="H2285" s="34"/>
      <c r="I2285" s="33">
        <v>5</v>
      </c>
      <c r="J2285" s="33">
        <v>1.6679999999999999</v>
      </c>
      <c r="K2285" s="47">
        <f t="shared" ref="K2285:K2307" si="608">AVERAGE(J2284,J2285)</f>
        <v>1.6705000000000001</v>
      </c>
      <c r="L2285" s="34">
        <f t="shared" ref="L2285:L2307" si="609">I2285-I2284</f>
        <v>5</v>
      </c>
      <c r="M2285" s="47">
        <f t="shared" ref="M2285:M2307" si="610">L2285*K2285</f>
        <v>8.3525000000000009</v>
      </c>
      <c r="N2285" s="50"/>
      <c r="O2285" s="50"/>
      <c r="P2285" s="50"/>
      <c r="Q2285" s="52"/>
      <c r="R2285" s="21"/>
    </row>
    <row r="2286" spans="2:18" x14ac:dyDescent="0.2">
      <c r="B2286" s="34">
        <v>12</v>
      </c>
      <c r="C2286" s="47">
        <v>0.52600000000000002</v>
      </c>
      <c r="D2286" s="47"/>
      <c r="E2286" s="47">
        <f t="shared" si="606"/>
        <v>0.87650000000000006</v>
      </c>
      <c r="F2286" s="34">
        <f t="shared" si="605"/>
        <v>2</v>
      </c>
      <c r="G2286" s="47">
        <f t="shared" si="607"/>
        <v>1.7530000000000001</v>
      </c>
      <c r="H2286" s="34"/>
      <c r="I2286" s="33">
        <v>10</v>
      </c>
      <c r="J2286" s="33">
        <v>1.659</v>
      </c>
      <c r="K2286" s="47">
        <f t="shared" si="608"/>
        <v>1.6635</v>
      </c>
      <c r="L2286" s="34">
        <f t="shared" si="609"/>
        <v>5</v>
      </c>
      <c r="M2286" s="47">
        <f t="shared" si="610"/>
        <v>8.317499999999999</v>
      </c>
      <c r="N2286" s="50"/>
      <c r="O2286" s="50"/>
      <c r="P2286" s="50"/>
      <c r="Q2286" s="52"/>
      <c r="R2286" s="21"/>
    </row>
    <row r="2287" spans="2:18" x14ac:dyDescent="0.2">
      <c r="B2287" s="34">
        <v>14</v>
      </c>
      <c r="C2287" s="47">
        <v>-0.873</v>
      </c>
      <c r="D2287" s="47"/>
      <c r="E2287" s="47">
        <f t="shared" si="606"/>
        <v>-0.17349999999999999</v>
      </c>
      <c r="F2287" s="34">
        <f t="shared" si="605"/>
        <v>2</v>
      </c>
      <c r="G2287" s="47">
        <f t="shared" si="607"/>
        <v>-0.34699999999999998</v>
      </c>
      <c r="H2287" s="51"/>
      <c r="I2287" s="33">
        <v>12</v>
      </c>
      <c r="J2287" s="33">
        <v>0.45800000000000002</v>
      </c>
      <c r="K2287" s="47">
        <f t="shared" si="608"/>
        <v>1.0585</v>
      </c>
      <c r="L2287" s="34">
        <f t="shared" si="609"/>
        <v>2</v>
      </c>
      <c r="M2287" s="47">
        <f t="shared" si="610"/>
        <v>2.117</v>
      </c>
      <c r="N2287" s="50"/>
      <c r="O2287" s="50"/>
      <c r="P2287" s="50"/>
      <c r="Q2287" s="52"/>
      <c r="R2287" s="21"/>
    </row>
    <row r="2288" spans="2:18" x14ac:dyDescent="0.2">
      <c r="B2288" s="34">
        <v>17</v>
      </c>
      <c r="C2288" s="47">
        <v>-1.4730000000000001</v>
      </c>
      <c r="D2288" s="47"/>
      <c r="E2288" s="47">
        <f t="shared" si="606"/>
        <v>-1.173</v>
      </c>
      <c r="F2288" s="34">
        <f t="shared" si="605"/>
        <v>3</v>
      </c>
      <c r="G2288" s="47">
        <f t="shared" si="607"/>
        <v>-3.5190000000000001</v>
      </c>
      <c r="H2288" s="51"/>
      <c r="I2288" s="33">
        <v>14</v>
      </c>
      <c r="J2288" s="33">
        <v>-0.54900000000000004</v>
      </c>
      <c r="K2288" s="47">
        <f t="shared" si="608"/>
        <v>-4.5500000000000013E-2</v>
      </c>
      <c r="L2288" s="34">
        <f t="shared" si="609"/>
        <v>2</v>
      </c>
      <c r="M2288" s="47">
        <f t="shared" si="610"/>
        <v>-9.1000000000000025E-2</v>
      </c>
      <c r="N2288" s="50"/>
      <c r="O2288" s="50"/>
      <c r="P2288" s="50"/>
      <c r="Q2288" s="52"/>
      <c r="R2288" s="21"/>
    </row>
    <row r="2289" spans="2:18" x14ac:dyDescent="0.2">
      <c r="B2289" s="34">
        <v>20</v>
      </c>
      <c r="C2289" s="47">
        <v>-1.9810000000000001</v>
      </c>
      <c r="D2289" s="47"/>
      <c r="E2289" s="47">
        <f t="shared" si="606"/>
        <v>-1.7270000000000001</v>
      </c>
      <c r="F2289" s="34">
        <f t="shared" si="605"/>
        <v>3</v>
      </c>
      <c r="G2289" s="47">
        <f t="shared" si="607"/>
        <v>-5.181</v>
      </c>
      <c r="H2289" s="51"/>
      <c r="I2289" s="33">
        <v>17</v>
      </c>
      <c r="J2289" s="33">
        <v>-0.74199999999999999</v>
      </c>
      <c r="K2289" s="47">
        <f t="shared" si="608"/>
        <v>-0.64549999999999996</v>
      </c>
      <c r="L2289" s="34">
        <f t="shared" si="609"/>
        <v>3</v>
      </c>
      <c r="M2289" s="47">
        <f t="shared" si="610"/>
        <v>-1.9364999999999999</v>
      </c>
      <c r="N2289" s="53"/>
      <c r="O2289" s="53"/>
      <c r="P2289" s="53"/>
      <c r="Q2289" s="52"/>
      <c r="R2289" s="21"/>
    </row>
    <row r="2290" spans="2:18" x14ac:dyDescent="0.2">
      <c r="B2290" s="34">
        <v>23</v>
      </c>
      <c r="C2290" s="47">
        <v>-2.173</v>
      </c>
      <c r="D2290" s="47"/>
      <c r="E2290" s="47">
        <f t="shared" si="606"/>
        <v>-2.077</v>
      </c>
      <c r="F2290" s="34">
        <f t="shared" si="605"/>
        <v>3</v>
      </c>
      <c r="G2290" s="47">
        <f t="shared" si="607"/>
        <v>-6.2309999999999999</v>
      </c>
      <c r="H2290" s="34"/>
      <c r="I2290" s="33">
        <v>20</v>
      </c>
      <c r="J2290" s="33">
        <v>-0.84099999999999997</v>
      </c>
      <c r="K2290" s="47">
        <f t="shared" si="608"/>
        <v>-0.79149999999999998</v>
      </c>
      <c r="L2290" s="34">
        <f t="shared" si="609"/>
        <v>3</v>
      </c>
      <c r="M2290" s="47">
        <f t="shared" si="610"/>
        <v>-2.3744999999999998</v>
      </c>
      <c r="N2290" s="50"/>
      <c r="O2290" s="50"/>
      <c r="P2290" s="50"/>
      <c r="Q2290" s="52"/>
      <c r="R2290" s="21"/>
    </row>
    <row r="2291" spans="2:18" x14ac:dyDescent="0.2">
      <c r="B2291" s="34">
        <v>26</v>
      </c>
      <c r="C2291" s="47">
        <v>-2.3660000000000001</v>
      </c>
      <c r="D2291" s="47"/>
      <c r="E2291" s="47">
        <f t="shared" si="606"/>
        <v>-2.2694999999999999</v>
      </c>
      <c r="F2291" s="34">
        <f t="shared" si="605"/>
        <v>3</v>
      </c>
      <c r="G2291" s="47">
        <f t="shared" si="607"/>
        <v>-6.8084999999999996</v>
      </c>
      <c r="H2291" s="34"/>
      <c r="I2291" s="33">
        <v>23</v>
      </c>
      <c r="J2291" s="33">
        <v>-0.93700000000000006</v>
      </c>
      <c r="K2291" s="47">
        <f t="shared" si="608"/>
        <v>-0.88900000000000001</v>
      </c>
      <c r="L2291" s="34">
        <f t="shared" si="609"/>
        <v>3</v>
      </c>
      <c r="M2291" s="47">
        <f t="shared" si="610"/>
        <v>-2.6669999999999998</v>
      </c>
      <c r="N2291" s="53"/>
      <c r="O2291" s="53"/>
      <c r="P2291" s="53"/>
      <c r="Q2291" s="52"/>
      <c r="R2291" s="21"/>
    </row>
    <row r="2292" spans="2:18" x14ac:dyDescent="0.2">
      <c r="B2292" s="34">
        <v>29</v>
      </c>
      <c r="C2292" s="47">
        <v>-2.4329999999999998</v>
      </c>
      <c r="D2292" s="47"/>
      <c r="E2292" s="47">
        <f t="shared" si="606"/>
        <v>-2.3994999999999997</v>
      </c>
      <c r="F2292" s="34">
        <f t="shared" si="605"/>
        <v>3</v>
      </c>
      <c r="G2292" s="47">
        <f t="shared" si="607"/>
        <v>-7.1984999999999992</v>
      </c>
      <c r="H2292" s="34"/>
      <c r="I2292" s="34">
        <f>I2293-(J2292-J2293)*2</f>
        <v>17.559999999999999</v>
      </c>
      <c r="J2292" s="34">
        <v>-1</v>
      </c>
      <c r="K2292" s="47">
        <f t="shared" si="608"/>
        <v>-0.96850000000000003</v>
      </c>
      <c r="L2292" s="34">
        <f t="shared" si="609"/>
        <v>-5.4400000000000013</v>
      </c>
      <c r="M2292" s="47">
        <f t="shared" si="610"/>
        <v>5.2686400000000013</v>
      </c>
      <c r="N2292" s="53"/>
      <c r="O2292" s="53"/>
      <c r="P2292" s="53"/>
      <c r="Q2292" s="52"/>
      <c r="R2292" s="21"/>
    </row>
    <row r="2293" spans="2:18" x14ac:dyDescent="0.2">
      <c r="B2293" s="34">
        <v>32</v>
      </c>
      <c r="C2293" s="47">
        <v>-2.4740000000000002</v>
      </c>
      <c r="D2293" s="47"/>
      <c r="E2293" s="47">
        <f t="shared" si="606"/>
        <v>-2.4535</v>
      </c>
      <c r="F2293" s="34">
        <f t="shared" si="605"/>
        <v>3</v>
      </c>
      <c r="G2293" s="47">
        <f t="shared" si="607"/>
        <v>-7.3605</v>
      </c>
      <c r="H2293" s="34"/>
      <c r="I2293" s="33">
        <f>I2294-9</f>
        <v>19</v>
      </c>
      <c r="J2293" s="33">
        <f>J2294</f>
        <v>-1.72</v>
      </c>
      <c r="K2293" s="47">
        <f t="shared" si="608"/>
        <v>-1.3599999999999999</v>
      </c>
      <c r="L2293" s="34">
        <f t="shared" si="609"/>
        <v>1.4400000000000013</v>
      </c>
      <c r="M2293" s="47">
        <f t="shared" si="610"/>
        <v>-1.9584000000000015</v>
      </c>
      <c r="N2293" s="50"/>
      <c r="O2293" s="50"/>
      <c r="P2293" s="50"/>
      <c r="Q2293" s="51"/>
      <c r="R2293" s="21"/>
    </row>
    <row r="2294" spans="2:18" x14ac:dyDescent="0.2">
      <c r="B2294" s="34">
        <v>35</v>
      </c>
      <c r="C2294" s="47">
        <v>-2.4630000000000001</v>
      </c>
      <c r="D2294" s="47"/>
      <c r="E2294" s="47">
        <f t="shared" si="606"/>
        <v>-2.4685000000000001</v>
      </c>
      <c r="F2294" s="34">
        <f t="shared" si="605"/>
        <v>3</v>
      </c>
      <c r="G2294" s="47">
        <f t="shared" si="607"/>
        <v>-7.4055</v>
      </c>
      <c r="H2294" s="54"/>
      <c r="I2294" s="33">
        <v>28</v>
      </c>
      <c r="J2294" s="33">
        <v>-1.72</v>
      </c>
      <c r="K2294" s="47">
        <f t="shared" si="608"/>
        <v>-1.72</v>
      </c>
      <c r="L2294" s="34">
        <f t="shared" si="609"/>
        <v>9</v>
      </c>
      <c r="M2294" s="47">
        <f t="shared" si="610"/>
        <v>-15.48</v>
      </c>
      <c r="N2294" s="50"/>
      <c r="O2294" s="50"/>
      <c r="P2294" s="50"/>
      <c r="Q2294" s="51"/>
      <c r="R2294" s="21"/>
    </row>
    <row r="2295" spans="2:18" x14ac:dyDescent="0.2">
      <c r="B2295" s="34">
        <v>38</v>
      </c>
      <c r="C2295" s="47">
        <v>-2.3730000000000002</v>
      </c>
      <c r="D2295" s="47"/>
      <c r="E2295" s="47">
        <f t="shared" si="606"/>
        <v>-2.4180000000000001</v>
      </c>
      <c r="F2295" s="34">
        <f t="shared" si="605"/>
        <v>3</v>
      </c>
      <c r="G2295" s="47">
        <f t="shared" si="607"/>
        <v>-7.2540000000000004</v>
      </c>
      <c r="H2295" s="54"/>
      <c r="I2295" s="34">
        <f>I2294+9</f>
        <v>37</v>
      </c>
      <c r="J2295" s="34">
        <f>J2294</f>
        <v>-1.72</v>
      </c>
      <c r="K2295" s="47">
        <f t="shared" si="608"/>
        <v>-1.72</v>
      </c>
      <c r="L2295" s="34">
        <f t="shared" si="609"/>
        <v>9</v>
      </c>
      <c r="M2295" s="47">
        <f t="shared" si="610"/>
        <v>-15.48</v>
      </c>
      <c r="N2295" s="50"/>
      <c r="O2295" s="50"/>
      <c r="P2295" s="50"/>
      <c r="Q2295" s="51"/>
      <c r="R2295" s="21"/>
    </row>
    <row r="2296" spans="2:18" x14ac:dyDescent="0.2">
      <c r="B2296" s="48">
        <v>41</v>
      </c>
      <c r="C2296" s="55">
        <v>-1.1739999999999999</v>
      </c>
      <c r="D2296" s="55"/>
      <c r="E2296" s="47">
        <f t="shared" si="606"/>
        <v>-1.7735000000000001</v>
      </c>
      <c r="F2296" s="34">
        <f t="shared" si="605"/>
        <v>3</v>
      </c>
      <c r="G2296" s="47">
        <f t="shared" si="607"/>
        <v>-5.3205</v>
      </c>
      <c r="H2296" s="54"/>
      <c r="I2296" s="34">
        <f>I2295+(J2296-J2295)*2</f>
        <v>38.44</v>
      </c>
      <c r="J2296" s="34">
        <v>-1</v>
      </c>
      <c r="K2296" s="47">
        <f t="shared" si="608"/>
        <v>-1.3599999999999999</v>
      </c>
      <c r="L2296" s="34">
        <f t="shared" si="609"/>
        <v>1.4399999999999977</v>
      </c>
      <c r="M2296" s="47">
        <f t="shared" si="610"/>
        <v>-1.9583999999999968</v>
      </c>
      <c r="N2296" s="50"/>
      <c r="O2296" s="50"/>
      <c r="P2296" s="50"/>
      <c r="Q2296" s="51"/>
      <c r="R2296" s="21"/>
    </row>
    <row r="2297" spans="2:18" x14ac:dyDescent="0.2">
      <c r="B2297" s="48">
        <v>44</v>
      </c>
      <c r="C2297" s="55">
        <v>2.5999999999999999E-2</v>
      </c>
      <c r="D2297" s="55"/>
      <c r="E2297" s="47">
        <f t="shared" si="606"/>
        <v>-0.57399999999999995</v>
      </c>
      <c r="F2297" s="34">
        <f t="shared" si="605"/>
        <v>3</v>
      </c>
      <c r="G2297" s="47">
        <f t="shared" si="607"/>
        <v>-1.722</v>
      </c>
      <c r="H2297" s="54"/>
      <c r="I2297" s="34">
        <v>45</v>
      </c>
      <c r="J2297" s="56">
        <v>-0.94099999999999995</v>
      </c>
      <c r="K2297" s="47">
        <f t="shared" si="608"/>
        <v>-0.97049999999999992</v>
      </c>
      <c r="L2297" s="34">
        <f t="shared" si="609"/>
        <v>6.5600000000000023</v>
      </c>
      <c r="M2297" s="47">
        <f t="shared" si="610"/>
        <v>-6.3664800000000019</v>
      </c>
      <c r="N2297" s="51"/>
      <c r="O2297" s="53"/>
      <c r="P2297" s="53"/>
      <c r="Q2297" s="51"/>
    </row>
    <row r="2298" spans="2:18" x14ac:dyDescent="0.2">
      <c r="B2298" s="48">
        <v>47</v>
      </c>
      <c r="C2298" s="55">
        <v>1.226</v>
      </c>
      <c r="D2298" s="55"/>
      <c r="E2298" s="47">
        <f t="shared" si="606"/>
        <v>0.626</v>
      </c>
      <c r="F2298" s="34">
        <f t="shared" si="605"/>
        <v>3</v>
      </c>
      <c r="G2298" s="47">
        <f t="shared" si="607"/>
        <v>1.8780000000000001</v>
      </c>
      <c r="H2298" s="54"/>
      <c r="I2298" s="48">
        <v>48</v>
      </c>
      <c r="J2298" s="48">
        <v>-0.64500000000000002</v>
      </c>
      <c r="K2298" s="47">
        <f t="shared" si="608"/>
        <v>-0.79299999999999993</v>
      </c>
      <c r="L2298" s="34">
        <f t="shared" si="609"/>
        <v>3</v>
      </c>
      <c r="M2298" s="47">
        <f t="shared" si="610"/>
        <v>-2.3789999999999996</v>
      </c>
      <c r="N2298" s="51"/>
      <c r="O2298" s="57"/>
      <c r="P2298" s="57"/>
      <c r="Q2298" s="51"/>
    </row>
    <row r="2299" spans="2:18" x14ac:dyDescent="0.2">
      <c r="B2299" s="48">
        <v>50</v>
      </c>
      <c r="C2299" s="55">
        <v>2.5230000000000001</v>
      </c>
      <c r="D2299" s="55"/>
      <c r="E2299" s="47">
        <f t="shared" si="606"/>
        <v>1.8745000000000001</v>
      </c>
      <c r="F2299" s="34">
        <f t="shared" si="605"/>
        <v>3</v>
      </c>
      <c r="G2299" s="47">
        <f t="shared" si="607"/>
        <v>5.6234999999999999</v>
      </c>
      <c r="H2299" s="51"/>
      <c r="I2299" s="48">
        <v>51</v>
      </c>
      <c r="J2299" s="48">
        <v>-0.39200000000000002</v>
      </c>
      <c r="K2299" s="47">
        <f t="shared" si="608"/>
        <v>-0.51849999999999996</v>
      </c>
      <c r="L2299" s="34">
        <f t="shared" si="609"/>
        <v>3</v>
      </c>
      <c r="M2299" s="47">
        <f t="shared" si="610"/>
        <v>-1.5554999999999999</v>
      </c>
      <c r="N2299" s="51"/>
      <c r="O2299" s="57"/>
      <c r="P2299" s="57"/>
      <c r="Q2299" s="51"/>
    </row>
    <row r="2300" spans="2:18" x14ac:dyDescent="0.2">
      <c r="B2300" s="48">
        <v>52</v>
      </c>
      <c r="C2300" s="55">
        <v>4.0259999999999998</v>
      </c>
      <c r="D2300" s="55"/>
      <c r="E2300" s="47">
        <f t="shared" si="606"/>
        <v>3.2744999999999997</v>
      </c>
      <c r="F2300" s="34">
        <f t="shared" si="605"/>
        <v>2</v>
      </c>
      <c r="G2300" s="47">
        <f t="shared" si="607"/>
        <v>6.5489999999999995</v>
      </c>
      <c r="H2300" s="51"/>
      <c r="I2300" s="48">
        <v>54</v>
      </c>
      <c r="J2300" s="48">
        <v>0.25800000000000001</v>
      </c>
      <c r="K2300" s="47">
        <f t="shared" si="608"/>
        <v>-6.7000000000000004E-2</v>
      </c>
      <c r="L2300" s="34">
        <f t="shared" si="609"/>
        <v>3</v>
      </c>
      <c r="M2300" s="47">
        <f t="shared" si="610"/>
        <v>-0.20100000000000001</v>
      </c>
      <c r="N2300" s="57"/>
      <c r="O2300" s="57"/>
      <c r="P2300" s="57"/>
      <c r="Q2300" s="51"/>
    </row>
    <row r="2301" spans="2:18" x14ac:dyDescent="0.2">
      <c r="B2301" s="48">
        <v>54</v>
      </c>
      <c r="C2301" s="55">
        <v>4.8259999999999996</v>
      </c>
      <c r="D2301" s="55"/>
      <c r="E2301" s="47">
        <f t="shared" si="606"/>
        <v>4.4260000000000002</v>
      </c>
      <c r="F2301" s="34">
        <f t="shared" si="605"/>
        <v>2</v>
      </c>
      <c r="G2301" s="47">
        <f t="shared" si="607"/>
        <v>8.8520000000000003</v>
      </c>
      <c r="H2301" s="51"/>
      <c r="I2301" s="48">
        <v>57</v>
      </c>
      <c r="J2301" s="48">
        <v>1.9550000000000001</v>
      </c>
      <c r="K2301" s="47">
        <f t="shared" si="608"/>
        <v>1.1065</v>
      </c>
      <c r="L2301" s="34">
        <f t="shared" si="609"/>
        <v>3</v>
      </c>
      <c r="M2301" s="47">
        <f t="shared" si="610"/>
        <v>3.3195000000000001</v>
      </c>
      <c r="N2301" s="57"/>
      <c r="O2301" s="57"/>
      <c r="P2301" s="57"/>
      <c r="Q2301" s="51"/>
    </row>
    <row r="2302" spans="2:18" x14ac:dyDescent="0.2">
      <c r="B2302" s="48">
        <v>58</v>
      </c>
      <c r="C2302" s="55">
        <v>4.8369999999999997</v>
      </c>
      <c r="D2302" s="55"/>
      <c r="E2302" s="47">
        <f t="shared" si="606"/>
        <v>4.8315000000000001</v>
      </c>
      <c r="F2302" s="34">
        <f t="shared" si="605"/>
        <v>4</v>
      </c>
      <c r="G2302" s="47">
        <f t="shared" si="607"/>
        <v>19.326000000000001</v>
      </c>
      <c r="H2302" s="51"/>
      <c r="I2302" s="48">
        <v>60</v>
      </c>
      <c r="J2302" s="48">
        <v>3.4510000000000001</v>
      </c>
      <c r="K2302" s="47">
        <f t="shared" si="608"/>
        <v>2.7030000000000003</v>
      </c>
      <c r="L2302" s="34">
        <f t="shared" si="609"/>
        <v>3</v>
      </c>
      <c r="M2302" s="47">
        <f t="shared" si="610"/>
        <v>8.1090000000000018</v>
      </c>
      <c r="N2302" s="57"/>
      <c r="O2302" s="57"/>
      <c r="P2302" s="57"/>
      <c r="Q2302" s="51"/>
    </row>
    <row r="2303" spans="2:18" x14ac:dyDescent="0.2">
      <c r="B2303" s="48">
        <v>63</v>
      </c>
      <c r="C2303" s="55">
        <v>4.7770000000000001</v>
      </c>
      <c r="D2303" s="55"/>
      <c r="E2303" s="47">
        <f t="shared" si="606"/>
        <v>4.8070000000000004</v>
      </c>
      <c r="F2303" s="34">
        <f t="shared" si="605"/>
        <v>5</v>
      </c>
      <c r="G2303" s="47">
        <f t="shared" si="607"/>
        <v>24.035000000000004</v>
      </c>
      <c r="H2303" s="47"/>
      <c r="I2303" s="48">
        <v>62</v>
      </c>
      <c r="J2303" s="48">
        <v>4.6989999999999998</v>
      </c>
      <c r="K2303" s="47">
        <f t="shared" si="608"/>
        <v>4.0750000000000002</v>
      </c>
      <c r="L2303" s="34">
        <f t="shared" si="609"/>
        <v>2</v>
      </c>
      <c r="M2303" s="47">
        <f t="shared" si="610"/>
        <v>8.15</v>
      </c>
      <c r="N2303" s="57"/>
      <c r="O2303" s="57"/>
      <c r="P2303" s="57"/>
      <c r="Q2303" s="51"/>
    </row>
    <row r="2304" spans="2:18" x14ac:dyDescent="0.2">
      <c r="B2304" s="48">
        <v>65</v>
      </c>
      <c r="C2304" s="55">
        <v>3.0259999999999998</v>
      </c>
      <c r="D2304" s="55"/>
      <c r="E2304" s="47">
        <f t="shared" si="606"/>
        <v>3.9015</v>
      </c>
      <c r="F2304" s="34">
        <f t="shared" si="605"/>
        <v>2</v>
      </c>
      <c r="G2304" s="47">
        <f t="shared" si="607"/>
        <v>7.8029999999999999</v>
      </c>
      <c r="H2304" s="47"/>
      <c r="I2304" s="48">
        <v>66</v>
      </c>
      <c r="J2304" s="48">
        <v>4.7679999999999998</v>
      </c>
      <c r="K2304" s="47">
        <f t="shared" si="608"/>
        <v>4.7334999999999994</v>
      </c>
      <c r="L2304" s="34">
        <f t="shared" si="609"/>
        <v>4</v>
      </c>
      <c r="M2304" s="47">
        <f t="shared" si="610"/>
        <v>18.933999999999997</v>
      </c>
      <c r="N2304" s="53"/>
      <c r="O2304" s="57"/>
      <c r="P2304" s="57"/>
      <c r="Q2304" s="51"/>
    </row>
    <row r="2305" spans="2:18" x14ac:dyDescent="0.2">
      <c r="B2305" s="48">
        <v>67</v>
      </c>
      <c r="C2305" s="55">
        <v>2.9769999999999999</v>
      </c>
      <c r="D2305" s="55"/>
      <c r="E2305" s="47">
        <f t="shared" si="606"/>
        <v>3.0015000000000001</v>
      </c>
      <c r="F2305" s="34">
        <f t="shared" si="605"/>
        <v>2</v>
      </c>
      <c r="G2305" s="47">
        <f t="shared" si="607"/>
        <v>6.0030000000000001</v>
      </c>
      <c r="H2305" s="47"/>
      <c r="I2305" s="48">
        <v>71</v>
      </c>
      <c r="J2305" s="48">
        <v>4.7089999999999996</v>
      </c>
      <c r="K2305" s="47">
        <f t="shared" si="608"/>
        <v>4.7385000000000002</v>
      </c>
      <c r="L2305" s="34">
        <f t="shared" si="609"/>
        <v>5</v>
      </c>
      <c r="M2305" s="47">
        <f t="shared" si="610"/>
        <v>23.692500000000003</v>
      </c>
      <c r="N2305" s="50"/>
      <c r="O2305" s="50"/>
      <c r="P2305" s="50"/>
      <c r="Q2305" s="51"/>
      <c r="R2305" s="21"/>
    </row>
    <row r="2306" spans="2:18" x14ac:dyDescent="0.2">
      <c r="B2306" s="48"/>
      <c r="C2306" s="55"/>
      <c r="D2306" s="55"/>
      <c r="E2306" s="47"/>
      <c r="F2306" s="34"/>
      <c r="G2306" s="47"/>
      <c r="H2306" s="47"/>
      <c r="I2306" s="47">
        <v>74</v>
      </c>
      <c r="J2306" s="48">
        <v>3.4590000000000001</v>
      </c>
      <c r="K2306" s="47">
        <f t="shared" si="608"/>
        <v>4.0839999999999996</v>
      </c>
      <c r="L2306" s="34">
        <f t="shared" si="609"/>
        <v>3</v>
      </c>
      <c r="M2306" s="47">
        <f t="shared" si="610"/>
        <v>12.251999999999999</v>
      </c>
      <c r="N2306" s="50"/>
      <c r="O2306" s="50"/>
      <c r="P2306" s="50"/>
      <c r="Q2306" s="51"/>
      <c r="R2306" s="21"/>
    </row>
    <row r="2307" spans="2:18" x14ac:dyDescent="0.2">
      <c r="B2307" s="48"/>
      <c r="C2307" s="55"/>
      <c r="D2307" s="55"/>
      <c r="E2307" s="47"/>
      <c r="F2307" s="34"/>
      <c r="G2307" s="47"/>
      <c r="H2307" s="47"/>
      <c r="I2307" s="47">
        <v>79</v>
      </c>
      <c r="J2307" s="48">
        <v>1.958</v>
      </c>
      <c r="K2307" s="47">
        <f t="shared" si="608"/>
        <v>2.7084999999999999</v>
      </c>
      <c r="L2307" s="34">
        <f t="shared" si="609"/>
        <v>5</v>
      </c>
      <c r="M2307" s="47">
        <f t="shared" si="610"/>
        <v>13.5425</v>
      </c>
      <c r="N2307" s="50"/>
      <c r="O2307" s="50"/>
      <c r="P2307" s="50"/>
      <c r="Q2307" s="51"/>
      <c r="R2307" s="21"/>
    </row>
    <row r="2308" spans="2:18" x14ac:dyDescent="0.2">
      <c r="B2308" s="48"/>
      <c r="C2308" s="55"/>
      <c r="D2308" s="55"/>
      <c r="E2308" s="47"/>
      <c r="F2308" s="34">
        <f>SUM(F2282:F2307)</f>
        <v>67</v>
      </c>
      <c r="G2308" s="47">
        <f>SUM(G2282:G2307)</f>
        <v>24.9755</v>
      </c>
      <c r="H2308" s="47"/>
      <c r="I2308" s="47"/>
      <c r="J2308" s="48"/>
      <c r="K2308" s="47"/>
      <c r="L2308" s="34">
        <f>SUM(L2285:L2307)</f>
        <v>79</v>
      </c>
      <c r="M2308" s="47">
        <f>SUM(M2285:M2307)</f>
        <v>59.607360000000014</v>
      </c>
      <c r="N2308" s="50"/>
      <c r="O2308" s="50"/>
      <c r="P2308" s="50"/>
      <c r="Q2308" s="51"/>
      <c r="R2308" s="21"/>
    </row>
    <row r="2309" spans="2:18" x14ac:dyDescent="0.2">
      <c r="B2309" s="48"/>
      <c r="C2309" s="55"/>
      <c r="D2309" s="55"/>
      <c r="E2309" s="47"/>
      <c r="F2309" s="34"/>
      <c r="G2309" s="47"/>
      <c r="H2309" s="34"/>
      <c r="I2309" s="47"/>
      <c r="J2309" s="48"/>
      <c r="K2309" s="47"/>
      <c r="L2309" s="34"/>
      <c r="M2309" s="47"/>
      <c r="N2309" s="50"/>
      <c r="O2309" s="50"/>
      <c r="P2309" s="50"/>
      <c r="Q2309" s="51"/>
      <c r="R2309" s="21"/>
    </row>
    <row r="2310" spans="2:18" x14ac:dyDescent="0.2">
      <c r="B2310" s="52"/>
      <c r="C2310" s="59"/>
      <c r="D2310" s="59"/>
      <c r="E2310" s="51"/>
      <c r="F2310" s="51"/>
      <c r="G2310" s="51"/>
      <c r="H2310" s="51"/>
      <c r="I2310" s="47"/>
      <c r="J2310" s="48"/>
      <c r="K2310" s="47"/>
      <c r="L2310" s="34"/>
      <c r="M2310" s="47"/>
      <c r="N2310" s="51"/>
      <c r="O2310" s="51"/>
      <c r="P2310" s="51"/>
      <c r="Q2310" s="51"/>
    </row>
    <row r="2311" spans="2:18" x14ac:dyDescent="0.2">
      <c r="B2311" s="52"/>
      <c r="C2311" s="59"/>
      <c r="D2311" s="59"/>
      <c r="E2311" s="51"/>
      <c r="F2311" s="51"/>
      <c r="G2311" s="51"/>
      <c r="H2311" s="34" t="s">
        <v>10</v>
      </c>
      <c r="I2311" s="34"/>
      <c r="J2311" s="34">
        <f>G2308</f>
        <v>24.9755</v>
      </c>
      <c r="K2311" s="47" t="s">
        <v>11</v>
      </c>
      <c r="L2311" s="34">
        <f>M2308</f>
        <v>59.607360000000014</v>
      </c>
      <c r="M2311" s="47">
        <v>0</v>
      </c>
      <c r="N2311" s="51"/>
      <c r="O2311" s="51"/>
      <c r="P2311" s="51"/>
      <c r="Q2311" s="51"/>
    </row>
    <row r="2312" spans="2:18" ht="15" x14ac:dyDescent="0.2">
      <c r="B2312" s="58"/>
      <c r="C2312" s="61"/>
      <c r="D2312" s="61"/>
      <c r="E2312" s="58"/>
      <c r="F2312" s="54" t="s">
        <v>7</v>
      </c>
      <c r="G2312" s="54"/>
      <c r="H2312" s="160">
        <v>13</v>
      </c>
      <c r="I2312" s="160"/>
      <c r="J2312" s="58"/>
      <c r="K2312" s="58"/>
      <c r="L2312" s="58"/>
      <c r="M2312" s="58"/>
      <c r="N2312" s="57"/>
      <c r="O2312" s="57"/>
      <c r="P2312" s="57"/>
      <c r="Q2312" s="51"/>
    </row>
    <row r="2313" spans="2:18" x14ac:dyDescent="0.2">
      <c r="B2313" s="161" t="s">
        <v>8</v>
      </c>
      <c r="C2313" s="161"/>
      <c r="D2313" s="161"/>
      <c r="E2313" s="161"/>
      <c r="F2313" s="161"/>
      <c r="G2313" s="161"/>
      <c r="H2313" s="51"/>
      <c r="I2313" s="161" t="s">
        <v>9</v>
      </c>
      <c r="J2313" s="161"/>
      <c r="K2313" s="161"/>
      <c r="L2313" s="161"/>
      <c r="M2313" s="161"/>
      <c r="N2313" s="62"/>
      <c r="O2313" s="62"/>
      <c r="P2313" s="50">
        <f>I2328-I2326</f>
        <v>18</v>
      </c>
      <c r="Q2313" s="51"/>
    </row>
    <row r="2314" spans="2:18" x14ac:dyDescent="0.2">
      <c r="B2314" s="34">
        <v>0</v>
      </c>
      <c r="C2314" s="47">
        <v>0.56399999999999995</v>
      </c>
      <c r="D2314" s="47"/>
      <c r="E2314" s="34"/>
      <c r="F2314" s="34"/>
      <c r="G2314" s="34"/>
      <c r="H2314" s="34"/>
      <c r="I2314" s="33"/>
      <c r="J2314" s="33"/>
      <c r="K2314" s="47"/>
      <c r="L2314" s="34"/>
      <c r="M2314" s="47"/>
      <c r="N2314" s="50"/>
      <c r="O2314" s="50"/>
      <c r="P2314" s="50"/>
      <c r="Q2314" s="51"/>
      <c r="R2314" s="21"/>
    </row>
    <row r="2315" spans="2:18" x14ac:dyDescent="0.2">
      <c r="B2315" s="34">
        <v>3</v>
      </c>
      <c r="C2315" s="47">
        <v>1.329</v>
      </c>
      <c r="D2315" s="47"/>
      <c r="E2315" s="47">
        <f>(C2314+C2315)/2</f>
        <v>0.9464999999999999</v>
      </c>
      <c r="F2315" s="34">
        <f t="shared" ref="F2315:F2338" si="611">B2315-B2314</f>
        <v>3</v>
      </c>
      <c r="G2315" s="47">
        <f>E2315*F2315</f>
        <v>2.8394999999999997</v>
      </c>
      <c r="H2315" s="34"/>
      <c r="I2315" s="51">
        <v>0</v>
      </c>
      <c r="J2315" s="51">
        <v>0.56399999999999995</v>
      </c>
      <c r="K2315" s="47"/>
      <c r="L2315" s="34"/>
      <c r="M2315" s="47"/>
      <c r="N2315" s="50"/>
      <c r="O2315" s="50"/>
      <c r="P2315" s="50"/>
      <c r="Q2315" s="52"/>
      <c r="R2315" s="21"/>
    </row>
    <row r="2316" spans="2:18" x14ac:dyDescent="0.2">
      <c r="B2316" s="34">
        <v>6</v>
      </c>
      <c r="C2316" s="47">
        <v>2.367</v>
      </c>
      <c r="D2316" s="47"/>
      <c r="E2316" s="47">
        <f t="shared" ref="E2316:E2338" si="612">(C2315+C2316)/2</f>
        <v>1.8479999999999999</v>
      </c>
      <c r="F2316" s="34">
        <f t="shared" si="611"/>
        <v>3</v>
      </c>
      <c r="G2316" s="47">
        <f t="shared" ref="G2316:G2338" si="613">E2316*F2316</f>
        <v>5.5439999999999996</v>
      </c>
      <c r="H2316" s="34"/>
      <c r="I2316" s="51">
        <v>3</v>
      </c>
      <c r="J2316" s="51">
        <v>1.329</v>
      </c>
      <c r="K2316" s="47">
        <f t="shared" ref="K2316:K2317" si="614">AVERAGE(J2315,J2316)</f>
        <v>0.9464999999999999</v>
      </c>
      <c r="L2316" s="34">
        <f t="shared" ref="L2316:L2317" si="615">I2316-I2315</f>
        <v>3</v>
      </c>
      <c r="M2316" s="47">
        <f t="shared" ref="M2316:M2317" si="616">L2316*K2316</f>
        <v>2.8394999999999997</v>
      </c>
      <c r="N2316" s="50"/>
      <c r="O2316" s="50"/>
      <c r="P2316" s="50"/>
      <c r="Q2316" s="52"/>
      <c r="R2316" s="21"/>
    </row>
    <row r="2317" spans="2:18" x14ac:dyDescent="0.2">
      <c r="B2317" s="34">
        <v>8</v>
      </c>
      <c r="C2317" s="47">
        <v>2.859</v>
      </c>
      <c r="D2317" s="47"/>
      <c r="E2317" s="47">
        <f t="shared" si="612"/>
        <v>2.613</v>
      </c>
      <c r="F2317" s="34">
        <f t="shared" si="611"/>
        <v>2</v>
      </c>
      <c r="G2317" s="47">
        <f t="shared" si="613"/>
        <v>5.226</v>
      </c>
      <c r="H2317" s="34"/>
      <c r="I2317" s="33">
        <v>6</v>
      </c>
      <c r="J2317" s="33">
        <v>2.367</v>
      </c>
      <c r="K2317" s="47">
        <f t="shared" si="614"/>
        <v>1.8479999999999999</v>
      </c>
      <c r="L2317" s="34">
        <f t="shared" si="615"/>
        <v>3</v>
      </c>
      <c r="M2317" s="47">
        <f t="shared" si="616"/>
        <v>5.5439999999999996</v>
      </c>
      <c r="N2317" s="50"/>
      <c r="O2317" s="50"/>
      <c r="P2317" s="50"/>
      <c r="Q2317" s="52"/>
      <c r="R2317" s="21"/>
    </row>
    <row r="2318" spans="2:18" x14ac:dyDescent="0.2">
      <c r="B2318" s="34">
        <v>10</v>
      </c>
      <c r="C2318" s="47">
        <v>2.867</v>
      </c>
      <c r="D2318" s="47"/>
      <c r="E2318" s="47">
        <f t="shared" si="612"/>
        <v>2.863</v>
      </c>
      <c r="F2318" s="34">
        <f t="shared" si="611"/>
        <v>2</v>
      </c>
      <c r="G2318" s="47">
        <f t="shared" si="613"/>
        <v>5.726</v>
      </c>
      <c r="H2318" s="34"/>
      <c r="I2318" s="33">
        <v>8</v>
      </c>
      <c r="J2318" s="33">
        <v>2.859</v>
      </c>
      <c r="K2318" s="47">
        <f t="shared" ref="K2318:K2339" si="617">AVERAGE(J2317,J2318)</f>
        <v>2.613</v>
      </c>
      <c r="L2318" s="34">
        <f t="shared" ref="L2318:L2339" si="618">I2318-I2317</f>
        <v>2</v>
      </c>
      <c r="M2318" s="47">
        <f t="shared" ref="M2318:M2339" si="619">L2318*K2318</f>
        <v>5.226</v>
      </c>
      <c r="N2318" s="50"/>
      <c r="O2318" s="50"/>
      <c r="P2318" s="50"/>
      <c r="Q2318" s="52"/>
      <c r="R2318" s="21"/>
    </row>
    <row r="2319" spans="2:18" x14ac:dyDescent="0.2">
      <c r="B2319" s="34">
        <v>12</v>
      </c>
      <c r="C2319" s="47">
        <v>1.8680000000000001</v>
      </c>
      <c r="D2319" s="47"/>
      <c r="E2319" s="47">
        <f t="shared" si="612"/>
        <v>2.3675000000000002</v>
      </c>
      <c r="F2319" s="34">
        <f t="shared" si="611"/>
        <v>2</v>
      </c>
      <c r="G2319" s="47">
        <f t="shared" si="613"/>
        <v>4.7350000000000003</v>
      </c>
      <c r="H2319" s="34"/>
      <c r="I2319" s="33">
        <v>10</v>
      </c>
      <c r="J2319" s="33">
        <v>2.867</v>
      </c>
      <c r="K2319" s="47">
        <f t="shared" si="617"/>
        <v>2.863</v>
      </c>
      <c r="L2319" s="34">
        <f t="shared" si="618"/>
        <v>2</v>
      </c>
      <c r="M2319" s="47">
        <f t="shared" si="619"/>
        <v>5.726</v>
      </c>
      <c r="N2319" s="50"/>
      <c r="O2319" s="50"/>
      <c r="P2319" s="50"/>
      <c r="Q2319" s="52"/>
      <c r="R2319" s="21"/>
    </row>
    <row r="2320" spans="2:18" x14ac:dyDescent="0.2">
      <c r="B2320" s="34">
        <v>14</v>
      </c>
      <c r="C2320" s="47">
        <v>1.3640000000000001</v>
      </c>
      <c r="D2320" s="47"/>
      <c r="E2320" s="47">
        <f t="shared" si="612"/>
        <v>1.6160000000000001</v>
      </c>
      <c r="F2320" s="34">
        <f t="shared" si="611"/>
        <v>2</v>
      </c>
      <c r="G2320" s="47">
        <f t="shared" si="613"/>
        <v>3.2320000000000002</v>
      </c>
      <c r="H2320" s="51"/>
      <c r="I2320" s="33">
        <v>12</v>
      </c>
      <c r="J2320" s="33">
        <v>1.8680000000000001</v>
      </c>
      <c r="K2320" s="47">
        <f t="shared" si="617"/>
        <v>2.3675000000000002</v>
      </c>
      <c r="L2320" s="34">
        <f t="shared" si="618"/>
        <v>2</v>
      </c>
      <c r="M2320" s="47">
        <f t="shared" si="619"/>
        <v>4.7350000000000003</v>
      </c>
      <c r="N2320" s="50"/>
      <c r="O2320" s="50"/>
      <c r="P2320" s="50"/>
      <c r="Q2320" s="52"/>
      <c r="R2320" s="21"/>
    </row>
    <row r="2321" spans="2:18" x14ac:dyDescent="0.2">
      <c r="B2321" s="34">
        <v>17</v>
      </c>
      <c r="C2321" s="47">
        <v>0.36499999999999999</v>
      </c>
      <c r="D2321" s="47"/>
      <c r="E2321" s="47">
        <f t="shared" si="612"/>
        <v>0.86450000000000005</v>
      </c>
      <c r="F2321" s="34">
        <f t="shared" si="611"/>
        <v>3</v>
      </c>
      <c r="G2321" s="47">
        <f t="shared" si="613"/>
        <v>2.5935000000000001</v>
      </c>
      <c r="H2321" s="51"/>
      <c r="I2321" s="33">
        <v>14</v>
      </c>
      <c r="J2321" s="33">
        <v>1.3640000000000001</v>
      </c>
      <c r="K2321" s="47">
        <f t="shared" si="617"/>
        <v>1.6160000000000001</v>
      </c>
      <c r="L2321" s="34">
        <f t="shared" si="618"/>
        <v>2</v>
      </c>
      <c r="M2321" s="47">
        <f t="shared" si="619"/>
        <v>3.2320000000000002</v>
      </c>
      <c r="N2321" s="50"/>
      <c r="O2321" s="50"/>
      <c r="P2321" s="50"/>
      <c r="Q2321" s="52"/>
      <c r="R2321" s="21"/>
    </row>
    <row r="2322" spans="2:18" x14ac:dyDescent="0.2">
      <c r="B2322" s="34">
        <v>20</v>
      </c>
      <c r="C2322" s="47">
        <v>-0.23300000000000001</v>
      </c>
      <c r="D2322" s="47"/>
      <c r="E2322" s="47">
        <f t="shared" si="612"/>
        <v>6.5999999999999989E-2</v>
      </c>
      <c r="F2322" s="34">
        <f t="shared" si="611"/>
        <v>3</v>
      </c>
      <c r="G2322" s="47">
        <f t="shared" si="613"/>
        <v>0.19799999999999995</v>
      </c>
      <c r="H2322" s="51"/>
      <c r="I2322" s="33">
        <v>17</v>
      </c>
      <c r="J2322" s="33">
        <v>0.36499999999999999</v>
      </c>
      <c r="K2322" s="47">
        <f t="shared" si="617"/>
        <v>0.86450000000000005</v>
      </c>
      <c r="L2322" s="34">
        <f t="shared" si="618"/>
        <v>3</v>
      </c>
      <c r="M2322" s="47">
        <f t="shared" si="619"/>
        <v>2.5935000000000001</v>
      </c>
      <c r="N2322" s="53"/>
      <c r="O2322" s="53"/>
      <c r="P2322" s="53"/>
      <c r="Q2322" s="52"/>
      <c r="R2322" s="21"/>
    </row>
    <row r="2323" spans="2:18" x14ac:dyDescent="0.2">
      <c r="B2323" s="34">
        <v>23</v>
      </c>
      <c r="C2323" s="47">
        <v>-0.93200000000000005</v>
      </c>
      <c r="D2323" s="47"/>
      <c r="E2323" s="47">
        <f t="shared" si="612"/>
        <v>-0.58250000000000002</v>
      </c>
      <c r="F2323" s="34">
        <f t="shared" si="611"/>
        <v>3</v>
      </c>
      <c r="G2323" s="47">
        <f t="shared" si="613"/>
        <v>-1.7475000000000001</v>
      </c>
      <c r="H2323" s="34"/>
      <c r="I2323" s="33">
        <v>20</v>
      </c>
      <c r="J2323" s="33">
        <v>-0.23300000000000001</v>
      </c>
      <c r="K2323" s="47">
        <f t="shared" si="617"/>
        <v>6.5999999999999989E-2</v>
      </c>
      <c r="L2323" s="34">
        <f t="shared" si="618"/>
        <v>3</v>
      </c>
      <c r="M2323" s="47">
        <f t="shared" si="619"/>
        <v>0.19799999999999995</v>
      </c>
      <c r="N2323" s="50"/>
      <c r="O2323" s="50"/>
      <c r="P2323" s="50"/>
      <c r="Q2323" s="52"/>
      <c r="R2323" s="21"/>
    </row>
    <row r="2324" spans="2:18" x14ac:dyDescent="0.2">
      <c r="B2324" s="34">
        <v>26</v>
      </c>
      <c r="C2324" s="47">
        <v>-1.5620000000000001</v>
      </c>
      <c r="D2324" s="47"/>
      <c r="E2324" s="47">
        <f t="shared" si="612"/>
        <v>-1.2470000000000001</v>
      </c>
      <c r="F2324" s="34">
        <f t="shared" si="611"/>
        <v>3</v>
      </c>
      <c r="G2324" s="47">
        <f t="shared" si="613"/>
        <v>-3.7410000000000005</v>
      </c>
      <c r="H2324" s="34"/>
      <c r="I2324" s="33">
        <v>23</v>
      </c>
      <c r="J2324" s="33">
        <v>-0.93200000000000005</v>
      </c>
      <c r="K2324" s="47">
        <f t="shared" si="617"/>
        <v>-0.58250000000000002</v>
      </c>
      <c r="L2324" s="34">
        <f t="shared" si="618"/>
        <v>3</v>
      </c>
      <c r="M2324" s="47">
        <f t="shared" si="619"/>
        <v>-1.7475000000000001</v>
      </c>
      <c r="N2324" s="53"/>
      <c r="O2324" s="53"/>
      <c r="P2324" s="53"/>
      <c r="Q2324" s="52"/>
      <c r="R2324" s="21"/>
    </row>
    <row r="2325" spans="2:18" x14ac:dyDescent="0.2">
      <c r="B2325" s="34">
        <v>30</v>
      </c>
      <c r="C2325" s="47">
        <v>-1.3919999999999999</v>
      </c>
      <c r="D2325" s="47"/>
      <c r="E2325" s="47">
        <f t="shared" si="612"/>
        <v>-1.4769999999999999</v>
      </c>
      <c r="F2325" s="34">
        <f t="shared" si="611"/>
        <v>4</v>
      </c>
      <c r="G2325" s="47">
        <f t="shared" si="613"/>
        <v>-5.9079999999999995</v>
      </c>
      <c r="H2325" s="34"/>
      <c r="I2325" s="34">
        <f>I2326-(J2325-J2326)*2</f>
        <v>25.72</v>
      </c>
      <c r="J2325" s="34">
        <v>-1.56</v>
      </c>
      <c r="K2325" s="47">
        <f t="shared" si="617"/>
        <v>-1.246</v>
      </c>
      <c r="L2325" s="34">
        <f t="shared" si="618"/>
        <v>2.7199999999999989</v>
      </c>
      <c r="M2325" s="47">
        <f t="shared" si="619"/>
        <v>-3.3891199999999984</v>
      </c>
      <c r="N2325" s="53"/>
      <c r="O2325" s="53"/>
      <c r="P2325" s="53"/>
      <c r="Q2325" s="52"/>
      <c r="R2325" s="21"/>
    </row>
    <row r="2326" spans="2:18" x14ac:dyDescent="0.2">
      <c r="B2326" s="34">
        <v>35</v>
      </c>
      <c r="C2326" s="47">
        <v>-1.4319999999999999</v>
      </c>
      <c r="D2326" s="47"/>
      <c r="E2326" s="47">
        <f t="shared" si="612"/>
        <v>-1.4119999999999999</v>
      </c>
      <c r="F2326" s="34">
        <f t="shared" si="611"/>
        <v>5</v>
      </c>
      <c r="G2326" s="47">
        <f t="shared" si="613"/>
        <v>-7.06</v>
      </c>
      <c r="H2326" s="34"/>
      <c r="I2326" s="33">
        <f>I2327-9</f>
        <v>26</v>
      </c>
      <c r="J2326" s="33">
        <f>J2327</f>
        <v>-1.7</v>
      </c>
      <c r="K2326" s="47">
        <f t="shared" si="617"/>
        <v>-1.63</v>
      </c>
      <c r="L2326" s="34">
        <f t="shared" si="618"/>
        <v>0.28000000000000114</v>
      </c>
      <c r="M2326" s="47">
        <f t="shared" si="619"/>
        <v>-0.4564000000000018</v>
      </c>
      <c r="N2326" s="50"/>
      <c r="O2326" s="50"/>
      <c r="P2326" s="50"/>
      <c r="Q2326" s="51"/>
      <c r="R2326" s="21"/>
    </row>
    <row r="2327" spans="2:18" x14ac:dyDescent="0.2">
      <c r="B2327" s="34">
        <v>40</v>
      </c>
      <c r="C2327" s="47">
        <v>-1.3420000000000001</v>
      </c>
      <c r="D2327" s="47"/>
      <c r="E2327" s="47">
        <f t="shared" si="612"/>
        <v>-1.387</v>
      </c>
      <c r="F2327" s="34">
        <f t="shared" si="611"/>
        <v>5</v>
      </c>
      <c r="G2327" s="47">
        <f t="shared" si="613"/>
        <v>-6.9350000000000005</v>
      </c>
      <c r="H2327" s="54"/>
      <c r="I2327" s="33">
        <v>35</v>
      </c>
      <c r="J2327" s="33">
        <v>-1.7</v>
      </c>
      <c r="K2327" s="47">
        <f t="shared" si="617"/>
        <v>-1.7</v>
      </c>
      <c r="L2327" s="34">
        <f t="shared" si="618"/>
        <v>9</v>
      </c>
      <c r="M2327" s="47">
        <f t="shared" si="619"/>
        <v>-15.299999999999999</v>
      </c>
      <c r="N2327" s="50"/>
      <c r="O2327" s="50"/>
      <c r="P2327" s="50"/>
      <c r="Q2327" s="51"/>
      <c r="R2327" s="21"/>
    </row>
    <row r="2328" spans="2:18" x14ac:dyDescent="0.2">
      <c r="B2328" s="34">
        <v>45</v>
      </c>
      <c r="C2328" s="47">
        <v>-1.133</v>
      </c>
      <c r="D2328" s="47"/>
      <c r="E2328" s="47">
        <f t="shared" si="612"/>
        <v>-1.2375</v>
      </c>
      <c r="F2328" s="34">
        <f t="shared" si="611"/>
        <v>5</v>
      </c>
      <c r="G2328" s="47">
        <f t="shared" si="613"/>
        <v>-6.1875</v>
      </c>
      <c r="H2328" s="54"/>
      <c r="I2328" s="34">
        <f>I2327+9</f>
        <v>44</v>
      </c>
      <c r="J2328" s="34">
        <f>J2327</f>
        <v>-1.7</v>
      </c>
      <c r="K2328" s="47">
        <f t="shared" si="617"/>
        <v>-1.7</v>
      </c>
      <c r="L2328" s="34">
        <f t="shared" si="618"/>
        <v>9</v>
      </c>
      <c r="M2328" s="47">
        <f t="shared" si="619"/>
        <v>-15.299999999999999</v>
      </c>
      <c r="N2328" s="50"/>
      <c r="O2328" s="50"/>
      <c r="P2328" s="50"/>
      <c r="Q2328" s="51"/>
      <c r="R2328" s="21"/>
    </row>
    <row r="2329" spans="2:18" x14ac:dyDescent="0.2">
      <c r="B2329" s="48">
        <v>50</v>
      </c>
      <c r="C2329" s="55">
        <v>0.22900000000000001</v>
      </c>
      <c r="D2329" s="55"/>
      <c r="E2329" s="47">
        <f t="shared" si="612"/>
        <v>-0.45200000000000001</v>
      </c>
      <c r="F2329" s="34">
        <f t="shared" si="611"/>
        <v>5</v>
      </c>
      <c r="G2329" s="47">
        <f t="shared" si="613"/>
        <v>-2.2600000000000002</v>
      </c>
      <c r="H2329" s="54"/>
      <c r="I2329" s="34">
        <f>I2328+(J2329-J2328)*2</f>
        <v>45.4</v>
      </c>
      <c r="J2329" s="34">
        <v>-1</v>
      </c>
      <c r="K2329" s="47">
        <f t="shared" si="617"/>
        <v>-1.35</v>
      </c>
      <c r="L2329" s="34">
        <f t="shared" si="618"/>
        <v>1.3999999999999986</v>
      </c>
      <c r="M2329" s="47">
        <f t="shared" si="619"/>
        <v>-1.8899999999999981</v>
      </c>
      <c r="N2329" s="50"/>
      <c r="O2329" s="50"/>
      <c r="P2329" s="50"/>
      <c r="Q2329" s="51"/>
      <c r="R2329" s="21"/>
    </row>
    <row r="2330" spans="2:18" x14ac:dyDescent="0.2">
      <c r="B2330" s="48">
        <v>55</v>
      </c>
      <c r="C2330" s="55">
        <v>0.66900000000000004</v>
      </c>
      <c r="D2330" s="55"/>
      <c r="E2330" s="47">
        <f t="shared" si="612"/>
        <v>0.44900000000000001</v>
      </c>
      <c r="F2330" s="34">
        <f t="shared" si="611"/>
        <v>5</v>
      </c>
      <c r="G2330" s="47">
        <f t="shared" si="613"/>
        <v>2.2450000000000001</v>
      </c>
      <c r="H2330" s="54"/>
      <c r="I2330" s="34">
        <v>50</v>
      </c>
      <c r="J2330" s="56">
        <v>0.22900000000000001</v>
      </c>
      <c r="K2330" s="47">
        <f t="shared" si="617"/>
        <v>-0.38550000000000001</v>
      </c>
      <c r="L2330" s="34">
        <f t="shared" si="618"/>
        <v>4.6000000000000014</v>
      </c>
      <c r="M2330" s="47">
        <f t="shared" si="619"/>
        <v>-1.7733000000000005</v>
      </c>
      <c r="N2330" s="51"/>
      <c r="O2330" s="53"/>
      <c r="P2330" s="53"/>
      <c r="Q2330" s="51"/>
    </row>
    <row r="2331" spans="2:18" x14ac:dyDescent="0.2">
      <c r="B2331" s="48">
        <v>56</v>
      </c>
      <c r="C2331" s="55">
        <v>1.6679999999999999</v>
      </c>
      <c r="D2331" s="55"/>
      <c r="E2331" s="47">
        <f t="shared" si="612"/>
        <v>1.1684999999999999</v>
      </c>
      <c r="F2331" s="34">
        <f t="shared" si="611"/>
        <v>1</v>
      </c>
      <c r="G2331" s="47">
        <f t="shared" si="613"/>
        <v>1.1684999999999999</v>
      </c>
      <c r="H2331" s="54"/>
      <c r="I2331" s="48">
        <v>55</v>
      </c>
      <c r="J2331" s="48">
        <v>0.66900000000000004</v>
      </c>
      <c r="K2331" s="47">
        <f t="shared" si="617"/>
        <v>0.44900000000000001</v>
      </c>
      <c r="L2331" s="34">
        <f t="shared" si="618"/>
        <v>5</v>
      </c>
      <c r="M2331" s="47">
        <f t="shared" si="619"/>
        <v>2.2450000000000001</v>
      </c>
      <c r="N2331" s="51"/>
      <c r="O2331" s="57"/>
      <c r="P2331" s="57"/>
      <c r="Q2331" s="51"/>
    </row>
    <row r="2332" spans="2:18" x14ac:dyDescent="0.2">
      <c r="B2332" s="48">
        <v>58</v>
      </c>
      <c r="C2332" s="55">
        <v>3.3639999999999999</v>
      </c>
      <c r="D2332" s="55"/>
      <c r="E2332" s="47">
        <f t="shared" si="612"/>
        <v>2.516</v>
      </c>
      <c r="F2332" s="34">
        <f t="shared" si="611"/>
        <v>2</v>
      </c>
      <c r="G2332" s="47">
        <f t="shared" si="613"/>
        <v>5.032</v>
      </c>
      <c r="H2332" s="51"/>
      <c r="I2332" s="48">
        <v>56</v>
      </c>
      <c r="J2332" s="48">
        <v>1.6679999999999999</v>
      </c>
      <c r="K2332" s="47">
        <f t="shared" si="617"/>
        <v>1.1684999999999999</v>
      </c>
      <c r="L2332" s="34">
        <f t="shared" si="618"/>
        <v>1</v>
      </c>
      <c r="M2332" s="47">
        <f t="shared" si="619"/>
        <v>1.1684999999999999</v>
      </c>
      <c r="N2332" s="51"/>
      <c r="O2332" s="57"/>
      <c r="P2332" s="57"/>
      <c r="Q2332" s="51"/>
    </row>
    <row r="2333" spans="2:18" x14ac:dyDescent="0.2">
      <c r="B2333" s="48">
        <v>60</v>
      </c>
      <c r="C2333" s="55">
        <v>5.3769999999999998</v>
      </c>
      <c r="D2333" s="55"/>
      <c r="E2333" s="47">
        <f t="shared" si="612"/>
        <v>4.3704999999999998</v>
      </c>
      <c r="F2333" s="34">
        <f t="shared" si="611"/>
        <v>2</v>
      </c>
      <c r="G2333" s="47">
        <f t="shared" si="613"/>
        <v>8.7409999999999997</v>
      </c>
      <c r="H2333" s="51"/>
      <c r="I2333" s="48">
        <v>58</v>
      </c>
      <c r="J2333" s="48">
        <v>3.3639999999999999</v>
      </c>
      <c r="K2333" s="47">
        <f t="shared" si="617"/>
        <v>2.516</v>
      </c>
      <c r="L2333" s="34">
        <f t="shared" si="618"/>
        <v>2</v>
      </c>
      <c r="M2333" s="47">
        <f t="shared" si="619"/>
        <v>5.032</v>
      </c>
      <c r="N2333" s="57"/>
      <c r="O2333" s="57"/>
      <c r="P2333" s="57"/>
      <c r="Q2333" s="51"/>
    </row>
    <row r="2334" spans="2:18" x14ac:dyDescent="0.2">
      <c r="B2334" s="48">
        <v>64</v>
      </c>
      <c r="C2334" s="55">
        <v>5.3869999999999996</v>
      </c>
      <c r="D2334" s="55"/>
      <c r="E2334" s="47">
        <f t="shared" si="612"/>
        <v>5.3819999999999997</v>
      </c>
      <c r="F2334" s="34">
        <f t="shared" si="611"/>
        <v>4</v>
      </c>
      <c r="G2334" s="47">
        <f t="shared" si="613"/>
        <v>21.527999999999999</v>
      </c>
      <c r="H2334" s="51"/>
      <c r="I2334" s="48">
        <v>60</v>
      </c>
      <c r="J2334" s="48">
        <v>5.3769999999999998</v>
      </c>
      <c r="K2334" s="47">
        <f t="shared" si="617"/>
        <v>4.3704999999999998</v>
      </c>
      <c r="L2334" s="34">
        <f t="shared" si="618"/>
        <v>2</v>
      </c>
      <c r="M2334" s="47">
        <f t="shared" si="619"/>
        <v>8.7409999999999997</v>
      </c>
      <c r="N2334" s="57"/>
      <c r="O2334" s="57"/>
      <c r="P2334" s="57"/>
      <c r="Q2334" s="51"/>
    </row>
    <row r="2335" spans="2:18" x14ac:dyDescent="0.2">
      <c r="B2335" s="48">
        <v>66</v>
      </c>
      <c r="C2335" s="55">
        <v>6.367</v>
      </c>
      <c r="D2335" s="55"/>
      <c r="E2335" s="47">
        <f t="shared" si="612"/>
        <v>5.8769999999999998</v>
      </c>
      <c r="F2335" s="34">
        <f t="shared" si="611"/>
        <v>2</v>
      </c>
      <c r="G2335" s="47">
        <f t="shared" si="613"/>
        <v>11.754</v>
      </c>
      <c r="H2335" s="51"/>
      <c r="I2335" s="48">
        <v>64</v>
      </c>
      <c r="J2335" s="48">
        <v>5.3869999999999996</v>
      </c>
      <c r="K2335" s="47">
        <f t="shared" si="617"/>
        <v>5.3819999999999997</v>
      </c>
      <c r="L2335" s="34">
        <f t="shared" si="618"/>
        <v>4</v>
      </c>
      <c r="M2335" s="47">
        <f t="shared" si="619"/>
        <v>21.527999999999999</v>
      </c>
      <c r="N2335" s="57"/>
      <c r="O2335" s="57"/>
      <c r="P2335" s="57"/>
      <c r="Q2335" s="51"/>
    </row>
    <row r="2336" spans="2:18" x14ac:dyDescent="0.2">
      <c r="B2336" s="48">
        <v>67</v>
      </c>
      <c r="C2336" s="55">
        <v>7.2590000000000003</v>
      </c>
      <c r="D2336" s="55"/>
      <c r="E2336" s="47">
        <f t="shared" si="612"/>
        <v>6.8130000000000006</v>
      </c>
      <c r="F2336" s="34">
        <f t="shared" si="611"/>
        <v>1</v>
      </c>
      <c r="G2336" s="47">
        <f t="shared" si="613"/>
        <v>6.8130000000000006</v>
      </c>
      <c r="H2336" s="47"/>
      <c r="I2336" s="48">
        <v>66</v>
      </c>
      <c r="J2336" s="48">
        <v>6.367</v>
      </c>
      <c r="K2336" s="47">
        <f t="shared" si="617"/>
        <v>5.8769999999999998</v>
      </c>
      <c r="L2336" s="34">
        <f t="shared" si="618"/>
        <v>2</v>
      </c>
      <c r="M2336" s="47">
        <f t="shared" si="619"/>
        <v>11.754</v>
      </c>
      <c r="N2336" s="57"/>
      <c r="O2336" s="57"/>
      <c r="P2336" s="57"/>
      <c r="Q2336" s="51"/>
    </row>
    <row r="2337" spans="2:18" x14ac:dyDescent="0.2">
      <c r="B2337" s="48">
        <v>72</v>
      </c>
      <c r="C2337" s="55">
        <v>7.2779999999999996</v>
      </c>
      <c r="D2337" s="55"/>
      <c r="E2337" s="47">
        <f t="shared" si="612"/>
        <v>7.2684999999999995</v>
      </c>
      <c r="F2337" s="34">
        <f t="shared" si="611"/>
        <v>5</v>
      </c>
      <c r="G2337" s="47">
        <f t="shared" si="613"/>
        <v>36.342500000000001</v>
      </c>
      <c r="H2337" s="47"/>
      <c r="I2337" s="48">
        <v>67</v>
      </c>
      <c r="J2337" s="48">
        <v>7.2590000000000003</v>
      </c>
      <c r="K2337" s="47">
        <f t="shared" si="617"/>
        <v>6.8130000000000006</v>
      </c>
      <c r="L2337" s="34">
        <f t="shared" si="618"/>
        <v>1</v>
      </c>
      <c r="M2337" s="47">
        <f t="shared" si="619"/>
        <v>6.8130000000000006</v>
      </c>
      <c r="N2337" s="53"/>
      <c r="O2337" s="57"/>
      <c r="P2337" s="57"/>
      <c r="Q2337" s="51"/>
    </row>
    <row r="2338" spans="2:18" x14ac:dyDescent="0.2">
      <c r="B2338" s="48">
        <v>76</v>
      </c>
      <c r="C2338" s="55">
        <v>7.1680000000000001</v>
      </c>
      <c r="D2338" s="55"/>
      <c r="E2338" s="47">
        <f t="shared" si="612"/>
        <v>7.2229999999999999</v>
      </c>
      <c r="F2338" s="34">
        <f t="shared" si="611"/>
        <v>4</v>
      </c>
      <c r="G2338" s="47">
        <f t="shared" si="613"/>
        <v>28.891999999999999</v>
      </c>
      <c r="H2338" s="47"/>
      <c r="I2338" s="48">
        <v>72</v>
      </c>
      <c r="J2338" s="48">
        <v>7.2779999999999996</v>
      </c>
      <c r="K2338" s="47">
        <f t="shared" si="617"/>
        <v>7.2684999999999995</v>
      </c>
      <c r="L2338" s="34">
        <f t="shared" si="618"/>
        <v>5</v>
      </c>
      <c r="M2338" s="47">
        <f t="shared" si="619"/>
        <v>36.342500000000001</v>
      </c>
      <c r="N2338" s="50"/>
      <c r="O2338" s="50"/>
      <c r="P2338" s="50"/>
      <c r="Q2338" s="51"/>
      <c r="R2338" s="21"/>
    </row>
    <row r="2339" spans="2:18" x14ac:dyDescent="0.2">
      <c r="B2339" s="48"/>
      <c r="C2339" s="55"/>
      <c r="D2339" s="55"/>
      <c r="E2339" s="47"/>
      <c r="F2339" s="34"/>
      <c r="G2339" s="47"/>
      <c r="H2339" s="47"/>
      <c r="I2339" s="47">
        <v>76</v>
      </c>
      <c r="J2339" s="48">
        <v>7.1680000000000001</v>
      </c>
      <c r="K2339" s="47">
        <f t="shared" si="617"/>
        <v>7.2229999999999999</v>
      </c>
      <c r="L2339" s="34">
        <f t="shared" si="618"/>
        <v>4</v>
      </c>
      <c r="M2339" s="47">
        <f t="shared" si="619"/>
        <v>28.891999999999999</v>
      </c>
      <c r="N2339" s="50"/>
      <c r="O2339" s="50"/>
      <c r="P2339" s="50"/>
      <c r="Q2339" s="51"/>
      <c r="R2339" s="21"/>
    </row>
    <row r="2340" spans="2:18" x14ac:dyDescent="0.2">
      <c r="B2340" s="48"/>
      <c r="C2340" s="55"/>
      <c r="D2340" s="55"/>
      <c r="E2340" s="47"/>
      <c r="F2340" s="34"/>
      <c r="G2340" s="47"/>
      <c r="H2340" s="47"/>
      <c r="I2340" s="47"/>
      <c r="J2340" s="48"/>
      <c r="K2340" s="47"/>
      <c r="L2340" s="34"/>
      <c r="M2340" s="47"/>
      <c r="N2340" s="50"/>
      <c r="O2340" s="50"/>
      <c r="P2340" s="50"/>
      <c r="Q2340" s="51"/>
      <c r="R2340" s="21"/>
    </row>
    <row r="2341" spans="2:18" x14ac:dyDescent="0.2">
      <c r="B2341" s="48"/>
      <c r="C2341" s="55"/>
      <c r="D2341" s="55"/>
      <c r="E2341" s="47"/>
      <c r="F2341" s="34">
        <f>SUM(F2315:F2340)</f>
        <v>76</v>
      </c>
      <c r="G2341" s="47">
        <f>SUM(G2315:G2340)</f>
        <v>118.77099999999999</v>
      </c>
      <c r="H2341" s="47"/>
      <c r="I2341" s="47"/>
      <c r="J2341" s="48"/>
      <c r="K2341" s="47"/>
      <c r="L2341" s="34">
        <f>SUM(L2316:L2340)</f>
        <v>76</v>
      </c>
      <c r="M2341" s="34">
        <f>SUM(M2316:M2340)</f>
        <v>112.75368</v>
      </c>
      <c r="N2341" s="50"/>
      <c r="O2341" s="50"/>
      <c r="P2341" s="50"/>
      <c r="Q2341" s="51"/>
      <c r="R2341" s="21"/>
    </row>
    <row r="2342" spans="2:18" x14ac:dyDescent="0.2">
      <c r="B2342" s="48"/>
      <c r="C2342" s="55"/>
      <c r="D2342" s="55"/>
      <c r="E2342" s="47"/>
      <c r="F2342" s="34"/>
      <c r="G2342" s="47"/>
      <c r="H2342" s="34"/>
      <c r="I2342" s="47"/>
      <c r="J2342" s="48"/>
      <c r="K2342" s="47"/>
      <c r="L2342" s="34"/>
      <c r="M2342" s="47"/>
      <c r="N2342" s="50"/>
      <c r="O2342" s="50"/>
      <c r="P2342" s="50"/>
      <c r="Q2342" s="51"/>
      <c r="R2342" s="21"/>
    </row>
    <row r="2343" spans="2:18" x14ac:dyDescent="0.2">
      <c r="B2343" s="52"/>
      <c r="C2343" s="59"/>
      <c r="D2343" s="59"/>
      <c r="E2343" s="51"/>
      <c r="F2343" s="51"/>
      <c r="G2343" s="51"/>
      <c r="H2343" s="51"/>
      <c r="I2343" s="47"/>
      <c r="J2343" s="48"/>
      <c r="K2343" s="47"/>
      <c r="L2343" s="34"/>
      <c r="M2343" s="47"/>
      <c r="N2343" s="51"/>
      <c r="O2343" s="51"/>
      <c r="P2343" s="51"/>
      <c r="Q2343" s="51"/>
    </row>
    <row r="2344" spans="2:18" x14ac:dyDescent="0.2">
      <c r="B2344" s="52"/>
      <c r="C2344" s="59"/>
      <c r="D2344" s="59"/>
      <c r="E2344" s="51"/>
      <c r="F2344" s="51"/>
      <c r="G2344" s="51"/>
      <c r="H2344" s="34" t="s">
        <v>10</v>
      </c>
      <c r="I2344" s="34"/>
      <c r="J2344" s="34">
        <f>G2341</f>
        <v>118.77099999999999</v>
      </c>
      <c r="K2344" s="47" t="s">
        <v>11</v>
      </c>
      <c r="L2344" s="34">
        <f>M2341</f>
        <v>112.75368</v>
      </c>
      <c r="M2344" s="47">
        <f>J2344-L2344</f>
        <v>6.0173199999999838</v>
      </c>
      <c r="N2344" s="51"/>
      <c r="O2344" s="51"/>
      <c r="P2344" s="51"/>
      <c r="Q2344" s="51"/>
    </row>
    <row r="2345" spans="2:18" x14ac:dyDescent="0.2">
      <c r="B2345" s="52"/>
      <c r="C2345" s="59"/>
      <c r="D2345" s="59"/>
      <c r="E2345" s="51"/>
      <c r="F2345" s="51"/>
      <c r="G2345" s="51"/>
      <c r="H2345" s="51"/>
      <c r="I2345" s="51"/>
      <c r="J2345" s="60"/>
      <c r="K2345" s="51"/>
      <c r="L2345" s="51"/>
      <c r="M2345" s="51"/>
      <c r="N2345" s="51"/>
      <c r="O2345" s="51"/>
      <c r="P2345" s="51"/>
      <c r="Q2345" s="51"/>
    </row>
    <row r="2346" spans="2:18" ht="15" x14ac:dyDescent="0.2">
      <c r="B2346" s="58"/>
      <c r="C2346" s="61"/>
      <c r="D2346" s="61"/>
      <c r="E2346" s="58"/>
      <c r="F2346" s="54" t="s">
        <v>7</v>
      </c>
      <c r="G2346" s="54"/>
      <c r="H2346" s="160">
        <v>13.2</v>
      </c>
      <c r="I2346" s="160"/>
      <c r="J2346" s="58"/>
      <c r="K2346" s="58"/>
      <c r="L2346" s="58"/>
      <c r="M2346" s="58"/>
      <c r="N2346" s="57"/>
      <c r="O2346" s="57"/>
      <c r="P2346" s="57"/>
      <c r="Q2346" s="51"/>
    </row>
    <row r="2347" spans="2:18" x14ac:dyDescent="0.2">
      <c r="B2347" s="161" t="s">
        <v>8</v>
      </c>
      <c r="C2347" s="161"/>
      <c r="D2347" s="161"/>
      <c r="E2347" s="161"/>
      <c r="F2347" s="161"/>
      <c r="G2347" s="161"/>
      <c r="H2347" s="51"/>
      <c r="I2347" s="161" t="s">
        <v>9</v>
      </c>
      <c r="J2347" s="161"/>
      <c r="K2347" s="161"/>
      <c r="L2347" s="161"/>
      <c r="M2347" s="161"/>
      <c r="N2347" s="62"/>
      <c r="O2347" s="62"/>
      <c r="P2347" s="50">
        <f>I2362-I2360</f>
        <v>18</v>
      </c>
      <c r="Q2347" s="51"/>
    </row>
    <row r="2348" spans="2:18" x14ac:dyDescent="0.2">
      <c r="B2348" s="34">
        <v>0</v>
      </c>
      <c r="C2348" s="47">
        <v>1.655</v>
      </c>
      <c r="D2348" s="47"/>
      <c r="E2348" s="34"/>
      <c r="F2348" s="34"/>
      <c r="G2348" s="34"/>
      <c r="H2348" s="34"/>
      <c r="I2348" s="33"/>
      <c r="J2348" s="33"/>
      <c r="K2348" s="47"/>
      <c r="L2348" s="34"/>
      <c r="M2348" s="47"/>
      <c r="N2348" s="50"/>
      <c r="O2348" s="50"/>
      <c r="P2348" s="50"/>
      <c r="Q2348" s="51"/>
      <c r="R2348" s="21"/>
    </row>
    <row r="2349" spans="2:18" x14ac:dyDescent="0.2">
      <c r="B2349" s="34">
        <v>5</v>
      </c>
      <c r="C2349" s="47">
        <v>1.5649999999999999</v>
      </c>
      <c r="D2349" s="47"/>
      <c r="E2349" s="47">
        <f>(C2348+C2349)/2</f>
        <v>1.6099999999999999</v>
      </c>
      <c r="F2349" s="34">
        <f t="shared" ref="F2349:F2372" si="620">B2349-B2348</f>
        <v>5</v>
      </c>
      <c r="G2349" s="47">
        <f>E2349*F2349</f>
        <v>8.0499999999999989</v>
      </c>
      <c r="H2349" s="34"/>
      <c r="I2349" s="51"/>
      <c r="J2349" s="51"/>
      <c r="K2349" s="47"/>
      <c r="L2349" s="34"/>
      <c r="M2349" s="47"/>
      <c r="N2349" s="50"/>
      <c r="O2349" s="50"/>
      <c r="P2349" s="50"/>
      <c r="Q2349" s="52"/>
      <c r="R2349" s="21"/>
    </row>
    <row r="2350" spans="2:18" x14ac:dyDescent="0.2">
      <c r="B2350" s="34">
        <v>10</v>
      </c>
      <c r="C2350" s="47">
        <v>1.476</v>
      </c>
      <c r="D2350" s="47"/>
      <c r="E2350" s="47">
        <f t="shared" ref="E2350:E2372" si="621">(C2349+C2350)/2</f>
        <v>1.5205</v>
      </c>
      <c r="F2350" s="34">
        <f t="shared" si="620"/>
        <v>5</v>
      </c>
      <c r="G2350" s="47">
        <f t="shared" ref="G2350:G2372" si="622">E2350*F2350</f>
        <v>7.6025</v>
      </c>
      <c r="H2350" s="34"/>
      <c r="I2350" s="51"/>
      <c r="J2350" s="51"/>
      <c r="K2350" s="47"/>
      <c r="L2350" s="34"/>
      <c r="M2350" s="47"/>
      <c r="N2350" s="50"/>
      <c r="O2350" s="50"/>
      <c r="P2350" s="50"/>
      <c r="Q2350" s="52"/>
      <c r="R2350" s="21"/>
    </row>
    <row r="2351" spans="2:18" x14ac:dyDescent="0.2">
      <c r="B2351" s="34">
        <v>12</v>
      </c>
      <c r="C2351" s="47">
        <v>0.96499999999999997</v>
      </c>
      <c r="D2351" s="47"/>
      <c r="E2351" s="47">
        <f t="shared" si="621"/>
        <v>1.2204999999999999</v>
      </c>
      <c r="F2351" s="34">
        <f t="shared" si="620"/>
        <v>2</v>
      </c>
      <c r="G2351" s="47">
        <f t="shared" si="622"/>
        <v>2.4409999999999998</v>
      </c>
      <c r="H2351" s="34"/>
      <c r="I2351" s="33">
        <v>0</v>
      </c>
      <c r="J2351" s="33">
        <v>1.655</v>
      </c>
      <c r="K2351" s="47"/>
      <c r="L2351" s="34"/>
      <c r="M2351" s="47"/>
      <c r="N2351" s="50"/>
      <c r="O2351" s="50"/>
      <c r="P2351" s="50"/>
      <c r="Q2351" s="52"/>
      <c r="R2351" s="21"/>
    </row>
    <row r="2352" spans="2:18" x14ac:dyDescent="0.2">
      <c r="B2352" s="34">
        <v>14</v>
      </c>
      <c r="C2352" s="47">
        <v>5.8000000000000003E-2</v>
      </c>
      <c r="D2352" s="47"/>
      <c r="E2352" s="47">
        <f t="shared" si="621"/>
        <v>0.51149999999999995</v>
      </c>
      <c r="F2352" s="34">
        <f t="shared" si="620"/>
        <v>2</v>
      </c>
      <c r="G2352" s="47">
        <f t="shared" si="622"/>
        <v>1.0229999999999999</v>
      </c>
      <c r="H2352" s="34"/>
      <c r="I2352" s="33">
        <v>5</v>
      </c>
      <c r="J2352" s="33">
        <v>1.5649999999999999</v>
      </c>
      <c r="K2352" s="47">
        <f t="shared" ref="K2352:K2373" si="623">AVERAGE(J2351,J2352)</f>
        <v>1.6099999999999999</v>
      </c>
      <c r="L2352" s="34">
        <f t="shared" ref="L2352:L2373" si="624">I2352-I2351</f>
        <v>5</v>
      </c>
      <c r="M2352" s="47">
        <f t="shared" ref="M2352:M2373" si="625">L2352*K2352</f>
        <v>8.0499999999999989</v>
      </c>
      <c r="N2352" s="50"/>
      <c r="O2352" s="50"/>
      <c r="P2352" s="50"/>
      <c r="Q2352" s="52"/>
      <c r="R2352" s="21"/>
    </row>
    <row r="2353" spans="2:18" x14ac:dyDescent="0.2">
      <c r="B2353" s="34">
        <v>17</v>
      </c>
      <c r="C2353" s="47">
        <v>-0.58499999999999996</v>
      </c>
      <c r="D2353" s="47"/>
      <c r="E2353" s="47">
        <f t="shared" si="621"/>
        <v>-0.26349999999999996</v>
      </c>
      <c r="F2353" s="34">
        <f t="shared" si="620"/>
        <v>3</v>
      </c>
      <c r="G2353" s="47">
        <f t="shared" si="622"/>
        <v>-0.79049999999999987</v>
      </c>
      <c r="H2353" s="34"/>
      <c r="I2353" s="33">
        <v>10</v>
      </c>
      <c r="J2353" s="33">
        <v>1.476</v>
      </c>
      <c r="K2353" s="47">
        <f t="shared" si="623"/>
        <v>1.5205</v>
      </c>
      <c r="L2353" s="34">
        <f t="shared" si="624"/>
        <v>5</v>
      </c>
      <c r="M2353" s="47">
        <f t="shared" si="625"/>
        <v>7.6025</v>
      </c>
      <c r="N2353" s="50"/>
      <c r="O2353" s="50"/>
      <c r="P2353" s="50"/>
      <c r="Q2353" s="52"/>
      <c r="R2353" s="21"/>
    </row>
    <row r="2354" spans="2:18" x14ac:dyDescent="0.2">
      <c r="B2354" s="34">
        <v>20</v>
      </c>
      <c r="C2354" s="47">
        <v>-0.39400000000000002</v>
      </c>
      <c r="D2354" s="47"/>
      <c r="E2354" s="47">
        <f t="shared" si="621"/>
        <v>-0.48949999999999999</v>
      </c>
      <c r="F2354" s="34">
        <f t="shared" si="620"/>
        <v>3</v>
      </c>
      <c r="G2354" s="47">
        <f t="shared" si="622"/>
        <v>-1.4684999999999999</v>
      </c>
      <c r="H2354" s="51"/>
      <c r="I2354" s="33">
        <v>12</v>
      </c>
      <c r="J2354" s="33">
        <v>0.96499999999999997</v>
      </c>
      <c r="K2354" s="47">
        <f t="shared" si="623"/>
        <v>1.2204999999999999</v>
      </c>
      <c r="L2354" s="34">
        <f t="shared" si="624"/>
        <v>2</v>
      </c>
      <c r="M2354" s="47">
        <f t="shared" si="625"/>
        <v>2.4409999999999998</v>
      </c>
      <c r="N2354" s="50"/>
      <c r="O2354" s="50"/>
      <c r="P2354" s="50"/>
      <c r="Q2354" s="52"/>
      <c r="R2354" s="21"/>
    </row>
    <row r="2355" spans="2:18" x14ac:dyDescent="0.2">
      <c r="B2355" s="34">
        <v>23</v>
      </c>
      <c r="C2355" s="47">
        <v>-1.042</v>
      </c>
      <c r="D2355" s="47"/>
      <c r="E2355" s="47">
        <f t="shared" si="621"/>
        <v>-0.71799999999999997</v>
      </c>
      <c r="F2355" s="34">
        <f t="shared" si="620"/>
        <v>3</v>
      </c>
      <c r="G2355" s="47">
        <f t="shared" si="622"/>
        <v>-2.1539999999999999</v>
      </c>
      <c r="H2355" s="51"/>
      <c r="I2355" s="33">
        <v>14</v>
      </c>
      <c r="J2355" s="33">
        <v>5.8000000000000003E-2</v>
      </c>
      <c r="K2355" s="47">
        <f t="shared" si="623"/>
        <v>0.51149999999999995</v>
      </c>
      <c r="L2355" s="34">
        <f t="shared" si="624"/>
        <v>2</v>
      </c>
      <c r="M2355" s="47">
        <f t="shared" si="625"/>
        <v>1.0229999999999999</v>
      </c>
      <c r="N2355" s="50"/>
      <c r="O2355" s="50"/>
      <c r="P2355" s="50"/>
      <c r="Q2355" s="52"/>
      <c r="R2355" s="21"/>
    </row>
    <row r="2356" spans="2:18" x14ac:dyDescent="0.2">
      <c r="B2356" s="34">
        <v>26</v>
      </c>
      <c r="C2356" s="47">
        <v>-1.1100000000000001</v>
      </c>
      <c r="D2356" s="47"/>
      <c r="E2356" s="47">
        <f t="shared" si="621"/>
        <v>-1.0760000000000001</v>
      </c>
      <c r="F2356" s="34">
        <f t="shared" si="620"/>
        <v>3</v>
      </c>
      <c r="G2356" s="47">
        <f t="shared" si="622"/>
        <v>-3.2280000000000002</v>
      </c>
      <c r="H2356" s="51"/>
      <c r="I2356" s="33">
        <v>17</v>
      </c>
      <c r="J2356" s="33">
        <v>-0.58499999999999996</v>
      </c>
      <c r="K2356" s="47">
        <f t="shared" si="623"/>
        <v>-0.26349999999999996</v>
      </c>
      <c r="L2356" s="34">
        <f t="shared" si="624"/>
        <v>3</v>
      </c>
      <c r="M2356" s="47">
        <f t="shared" si="625"/>
        <v>-0.79049999999999987</v>
      </c>
      <c r="N2356" s="53"/>
      <c r="O2356" s="53"/>
      <c r="P2356" s="53"/>
      <c r="Q2356" s="52"/>
      <c r="R2356" s="21"/>
    </row>
    <row r="2357" spans="2:18" x14ac:dyDescent="0.2">
      <c r="B2357" s="34">
        <v>29</v>
      </c>
      <c r="C2357" s="47">
        <v>-1.145</v>
      </c>
      <c r="D2357" s="47"/>
      <c r="E2357" s="47">
        <f t="shared" si="621"/>
        <v>-1.1274999999999999</v>
      </c>
      <c r="F2357" s="34">
        <f t="shared" si="620"/>
        <v>3</v>
      </c>
      <c r="G2357" s="47">
        <f t="shared" si="622"/>
        <v>-3.3824999999999998</v>
      </c>
      <c r="H2357" s="34"/>
      <c r="I2357" s="33">
        <v>20</v>
      </c>
      <c r="J2357" s="33">
        <v>-0.39400000000000002</v>
      </c>
      <c r="K2357" s="47">
        <f t="shared" si="623"/>
        <v>-0.48949999999999999</v>
      </c>
      <c r="L2357" s="34">
        <f t="shared" si="624"/>
        <v>3</v>
      </c>
      <c r="M2357" s="47">
        <f t="shared" si="625"/>
        <v>-1.4684999999999999</v>
      </c>
      <c r="N2357" s="50"/>
      <c r="O2357" s="50"/>
      <c r="P2357" s="50"/>
      <c r="Q2357" s="52"/>
      <c r="R2357" s="21"/>
    </row>
    <row r="2358" spans="2:18" x14ac:dyDescent="0.2">
      <c r="B2358" s="34">
        <v>32</v>
      </c>
      <c r="C2358" s="47">
        <v>-1.284</v>
      </c>
      <c r="D2358" s="47"/>
      <c r="E2358" s="47">
        <f t="shared" si="621"/>
        <v>-1.2145000000000001</v>
      </c>
      <c r="F2358" s="34">
        <f t="shared" si="620"/>
        <v>3</v>
      </c>
      <c r="G2358" s="47">
        <f t="shared" si="622"/>
        <v>-3.6435000000000004</v>
      </c>
      <c r="H2358" s="34"/>
      <c r="I2358" s="33">
        <v>23</v>
      </c>
      <c r="J2358" s="33">
        <v>-1.042</v>
      </c>
      <c r="K2358" s="47">
        <f t="shared" si="623"/>
        <v>-0.71799999999999997</v>
      </c>
      <c r="L2358" s="34">
        <f t="shared" si="624"/>
        <v>3</v>
      </c>
      <c r="M2358" s="47">
        <f t="shared" si="625"/>
        <v>-2.1539999999999999</v>
      </c>
      <c r="N2358" s="53"/>
      <c r="O2358" s="53"/>
      <c r="P2358" s="53"/>
      <c r="Q2358" s="52"/>
      <c r="R2358" s="21"/>
    </row>
    <row r="2359" spans="2:18" x14ac:dyDescent="0.2">
      <c r="B2359" s="34">
        <v>36</v>
      </c>
      <c r="C2359" s="47">
        <v>-1.3149999999999999</v>
      </c>
      <c r="D2359" s="47"/>
      <c r="E2359" s="47">
        <f t="shared" si="621"/>
        <v>-1.2995000000000001</v>
      </c>
      <c r="F2359" s="34">
        <f t="shared" si="620"/>
        <v>4</v>
      </c>
      <c r="G2359" s="47">
        <f t="shared" si="622"/>
        <v>-5.1980000000000004</v>
      </c>
      <c r="H2359" s="34"/>
      <c r="I2359" s="34">
        <f>I2360-(J2359-J2360)*2</f>
        <v>24.64</v>
      </c>
      <c r="J2359" s="34">
        <v>-1</v>
      </c>
      <c r="K2359" s="47">
        <f t="shared" si="623"/>
        <v>-1.0209999999999999</v>
      </c>
      <c r="L2359" s="34">
        <f t="shared" si="624"/>
        <v>1.6400000000000006</v>
      </c>
      <c r="M2359" s="47">
        <f t="shared" si="625"/>
        <v>-1.6744400000000004</v>
      </c>
      <c r="N2359" s="53"/>
      <c r="O2359" s="53"/>
      <c r="P2359" s="53"/>
      <c r="Q2359" s="52"/>
      <c r="R2359" s="21"/>
    </row>
    <row r="2360" spans="2:18" x14ac:dyDescent="0.2">
      <c r="B2360" s="34">
        <v>40</v>
      </c>
      <c r="C2360" s="47">
        <v>-1.238</v>
      </c>
      <c r="D2360" s="47"/>
      <c r="E2360" s="47">
        <f t="shared" si="621"/>
        <v>-1.2765</v>
      </c>
      <c r="F2360" s="34">
        <f t="shared" si="620"/>
        <v>4</v>
      </c>
      <c r="G2360" s="47">
        <f t="shared" si="622"/>
        <v>-5.1059999999999999</v>
      </c>
      <c r="H2360" s="34"/>
      <c r="I2360" s="33">
        <f>I2361-9</f>
        <v>26</v>
      </c>
      <c r="J2360" s="33">
        <f>J2361</f>
        <v>-1.68</v>
      </c>
      <c r="K2360" s="47">
        <f t="shared" si="623"/>
        <v>-1.3399999999999999</v>
      </c>
      <c r="L2360" s="34">
        <f t="shared" si="624"/>
        <v>1.3599999999999994</v>
      </c>
      <c r="M2360" s="47">
        <f t="shared" si="625"/>
        <v>-1.8223999999999991</v>
      </c>
      <c r="N2360" s="50"/>
      <c r="O2360" s="50"/>
      <c r="P2360" s="50"/>
      <c r="Q2360" s="51"/>
      <c r="R2360" s="21"/>
    </row>
    <row r="2361" spans="2:18" x14ac:dyDescent="0.2">
      <c r="B2361" s="34">
        <v>43</v>
      </c>
      <c r="C2361" s="47">
        <v>-1.143</v>
      </c>
      <c r="D2361" s="47"/>
      <c r="E2361" s="47">
        <f t="shared" si="621"/>
        <v>-1.1905000000000001</v>
      </c>
      <c r="F2361" s="34">
        <f t="shared" si="620"/>
        <v>3</v>
      </c>
      <c r="G2361" s="47">
        <f t="shared" si="622"/>
        <v>-3.5715000000000003</v>
      </c>
      <c r="H2361" s="54"/>
      <c r="I2361" s="33">
        <v>35</v>
      </c>
      <c r="J2361" s="33">
        <v>-1.68</v>
      </c>
      <c r="K2361" s="47">
        <f t="shared" si="623"/>
        <v>-1.68</v>
      </c>
      <c r="L2361" s="34">
        <f t="shared" si="624"/>
        <v>9</v>
      </c>
      <c r="M2361" s="47">
        <f t="shared" si="625"/>
        <v>-15.12</v>
      </c>
      <c r="N2361" s="50"/>
      <c r="O2361" s="50"/>
      <c r="P2361" s="50"/>
      <c r="Q2361" s="51"/>
      <c r="R2361" s="21"/>
    </row>
    <row r="2362" spans="2:18" x14ac:dyDescent="0.2">
      <c r="B2362" s="34">
        <v>46</v>
      </c>
      <c r="C2362" s="47">
        <v>-1.0149999999999999</v>
      </c>
      <c r="D2362" s="47"/>
      <c r="E2362" s="47">
        <f t="shared" si="621"/>
        <v>-1.079</v>
      </c>
      <c r="F2362" s="34">
        <f t="shared" si="620"/>
        <v>3</v>
      </c>
      <c r="G2362" s="47">
        <f t="shared" si="622"/>
        <v>-3.2370000000000001</v>
      </c>
      <c r="H2362" s="54"/>
      <c r="I2362" s="34">
        <f>I2361+9</f>
        <v>44</v>
      </c>
      <c r="J2362" s="34">
        <f>J2361</f>
        <v>-1.68</v>
      </c>
      <c r="K2362" s="47">
        <f t="shared" si="623"/>
        <v>-1.68</v>
      </c>
      <c r="L2362" s="34">
        <f t="shared" si="624"/>
        <v>9</v>
      </c>
      <c r="M2362" s="47">
        <f t="shared" si="625"/>
        <v>-15.12</v>
      </c>
      <c r="N2362" s="50"/>
      <c r="O2362" s="50"/>
      <c r="P2362" s="50"/>
      <c r="Q2362" s="51"/>
      <c r="R2362" s="21"/>
    </row>
    <row r="2363" spans="2:18" x14ac:dyDescent="0.2">
      <c r="B2363" s="48">
        <v>49</v>
      </c>
      <c r="C2363" s="55">
        <v>1.6E-2</v>
      </c>
      <c r="D2363" s="55"/>
      <c r="E2363" s="47">
        <f t="shared" si="621"/>
        <v>-0.49949999999999994</v>
      </c>
      <c r="F2363" s="34">
        <f t="shared" si="620"/>
        <v>3</v>
      </c>
      <c r="G2363" s="47">
        <f t="shared" si="622"/>
        <v>-1.4984999999999999</v>
      </c>
      <c r="H2363" s="54"/>
      <c r="I2363" s="34">
        <f>I2362+(J2363-J2362)*2</f>
        <v>45.36</v>
      </c>
      <c r="J2363" s="34">
        <v>-1</v>
      </c>
      <c r="K2363" s="47">
        <f t="shared" si="623"/>
        <v>-1.3399999999999999</v>
      </c>
      <c r="L2363" s="34">
        <f t="shared" si="624"/>
        <v>1.3599999999999994</v>
      </c>
      <c r="M2363" s="47">
        <f t="shared" si="625"/>
        <v>-1.8223999999999991</v>
      </c>
      <c r="N2363" s="50"/>
      <c r="O2363" s="50"/>
      <c r="P2363" s="50"/>
      <c r="Q2363" s="51"/>
      <c r="R2363" s="21"/>
    </row>
    <row r="2364" spans="2:18" x14ac:dyDescent="0.2">
      <c r="B2364" s="48">
        <v>52</v>
      </c>
      <c r="C2364" s="55">
        <v>0.96399999999999997</v>
      </c>
      <c r="D2364" s="55"/>
      <c r="E2364" s="47">
        <f t="shared" si="621"/>
        <v>0.49</v>
      </c>
      <c r="F2364" s="34">
        <f t="shared" si="620"/>
        <v>3</v>
      </c>
      <c r="G2364" s="47">
        <f t="shared" si="622"/>
        <v>1.47</v>
      </c>
      <c r="H2364" s="54"/>
      <c r="I2364" s="34">
        <v>46</v>
      </c>
      <c r="J2364" s="56">
        <v>-1.0149999999999999</v>
      </c>
      <c r="K2364" s="47">
        <f t="shared" si="623"/>
        <v>-1.0074999999999998</v>
      </c>
      <c r="L2364" s="34">
        <f t="shared" si="624"/>
        <v>0.64000000000000057</v>
      </c>
      <c r="M2364" s="47">
        <f t="shared" si="625"/>
        <v>-0.64480000000000048</v>
      </c>
      <c r="N2364" s="51"/>
      <c r="O2364" s="53"/>
      <c r="P2364" s="53"/>
      <c r="Q2364" s="51"/>
    </row>
    <row r="2365" spans="2:18" x14ac:dyDescent="0.2">
      <c r="B2365" s="48">
        <v>55</v>
      </c>
      <c r="C2365" s="55">
        <v>1.4570000000000001</v>
      </c>
      <c r="D2365" s="55"/>
      <c r="E2365" s="47">
        <f t="shared" si="621"/>
        <v>1.2105000000000001</v>
      </c>
      <c r="F2365" s="34">
        <f t="shared" si="620"/>
        <v>3</v>
      </c>
      <c r="G2365" s="47">
        <f t="shared" si="622"/>
        <v>3.6315000000000004</v>
      </c>
      <c r="H2365" s="54"/>
      <c r="I2365" s="48">
        <v>49</v>
      </c>
      <c r="J2365" s="48">
        <v>1.6E-2</v>
      </c>
      <c r="K2365" s="47">
        <f t="shared" si="623"/>
        <v>-0.49949999999999994</v>
      </c>
      <c r="L2365" s="34">
        <f t="shared" si="624"/>
        <v>3</v>
      </c>
      <c r="M2365" s="47">
        <f t="shared" si="625"/>
        <v>-1.4984999999999999</v>
      </c>
      <c r="N2365" s="51"/>
      <c r="O2365" s="57"/>
      <c r="P2365" s="57"/>
      <c r="Q2365" s="51"/>
    </row>
    <row r="2366" spans="2:18" x14ac:dyDescent="0.2">
      <c r="B2366" s="48">
        <v>58</v>
      </c>
      <c r="C2366" s="55">
        <v>2.46</v>
      </c>
      <c r="D2366" s="55"/>
      <c r="E2366" s="47">
        <f t="shared" si="621"/>
        <v>1.9584999999999999</v>
      </c>
      <c r="F2366" s="34">
        <f t="shared" si="620"/>
        <v>3</v>
      </c>
      <c r="G2366" s="47">
        <f t="shared" si="622"/>
        <v>5.8754999999999997</v>
      </c>
      <c r="H2366" s="51"/>
      <c r="I2366" s="48">
        <v>52</v>
      </c>
      <c r="J2366" s="48">
        <v>0.96399999999999997</v>
      </c>
      <c r="K2366" s="47">
        <f t="shared" si="623"/>
        <v>0.49</v>
      </c>
      <c r="L2366" s="34">
        <f t="shared" si="624"/>
        <v>3</v>
      </c>
      <c r="M2366" s="47">
        <f t="shared" si="625"/>
        <v>1.47</v>
      </c>
      <c r="N2366" s="51"/>
      <c r="O2366" s="57"/>
      <c r="P2366" s="57"/>
      <c r="Q2366" s="51"/>
    </row>
    <row r="2367" spans="2:18" x14ac:dyDescent="0.2">
      <c r="B2367" s="48">
        <v>60</v>
      </c>
      <c r="C2367" s="55">
        <v>3.4670000000000001</v>
      </c>
      <c r="D2367" s="55"/>
      <c r="E2367" s="47">
        <f t="shared" si="621"/>
        <v>2.9634999999999998</v>
      </c>
      <c r="F2367" s="34">
        <f t="shared" si="620"/>
        <v>2</v>
      </c>
      <c r="G2367" s="47">
        <f t="shared" si="622"/>
        <v>5.9269999999999996</v>
      </c>
      <c r="H2367" s="51"/>
      <c r="I2367" s="48">
        <v>55</v>
      </c>
      <c r="J2367" s="48">
        <v>1.4570000000000001</v>
      </c>
      <c r="K2367" s="47">
        <f t="shared" si="623"/>
        <v>1.2105000000000001</v>
      </c>
      <c r="L2367" s="34">
        <f t="shared" si="624"/>
        <v>3</v>
      </c>
      <c r="M2367" s="47">
        <f t="shared" si="625"/>
        <v>3.6315000000000004</v>
      </c>
      <c r="N2367" s="57"/>
      <c r="O2367" s="57"/>
      <c r="P2367" s="57"/>
      <c r="Q2367" s="51"/>
    </row>
    <row r="2368" spans="2:18" x14ac:dyDescent="0.2">
      <c r="B2368" s="48">
        <v>62</v>
      </c>
      <c r="C2368" s="55">
        <v>4.7850000000000001</v>
      </c>
      <c r="D2368" s="55"/>
      <c r="E2368" s="47">
        <f t="shared" si="621"/>
        <v>4.1260000000000003</v>
      </c>
      <c r="F2368" s="34">
        <f t="shared" si="620"/>
        <v>2</v>
      </c>
      <c r="G2368" s="47">
        <f t="shared" si="622"/>
        <v>8.2520000000000007</v>
      </c>
      <c r="H2368" s="51"/>
      <c r="I2368" s="48">
        <v>58</v>
      </c>
      <c r="J2368" s="48">
        <v>2.46</v>
      </c>
      <c r="K2368" s="47">
        <f t="shared" si="623"/>
        <v>1.9584999999999999</v>
      </c>
      <c r="L2368" s="34">
        <f t="shared" si="624"/>
        <v>3</v>
      </c>
      <c r="M2368" s="47">
        <f t="shared" si="625"/>
        <v>5.8754999999999997</v>
      </c>
      <c r="N2368" s="57"/>
      <c r="O2368" s="57"/>
      <c r="P2368" s="57"/>
      <c r="Q2368" s="51"/>
    </row>
    <row r="2369" spans="2:18" x14ac:dyDescent="0.2">
      <c r="B2369" s="48">
        <v>66</v>
      </c>
      <c r="C2369" s="55">
        <v>4.8070000000000004</v>
      </c>
      <c r="D2369" s="55"/>
      <c r="E2369" s="47">
        <f t="shared" si="621"/>
        <v>4.7960000000000003</v>
      </c>
      <c r="F2369" s="34">
        <f t="shared" si="620"/>
        <v>4</v>
      </c>
      <c r="G2369" s="47">
        <f t="shared" si="622"/>
        <v>19.184000000000001</v>
      </c>
      <c r="H2369" s="51"/>
      <c r="I2369" s="48">
        <v>60</v>
      </c>
      <c r="J2369" s="48">
        <v>3.4670000000000001</v>
      </c>
      <c r="K2369" s="47">
        <f t="shared" si="623"/>
        <v>2.9634999999999998</v>
      </c>
      <c r="L2369" s="34">
        <f t="shared" si="624"/>
        <v>2</v>
      </c>
      <c r="M2369" s="47">
        <f t="shared" si="625"/>
        <v>5.9269999999999996</v>
      </c>
      <c r="N2369" s="57"/>
      <c r="O2369" s="57"/>
      <c r="P2369" s="57"/>
      <c r="Q2369" s="51"/>
    </row>
    <row r="2370" spans="2:18" x14ac:dyDescent="0.2">
      <c r="B2370" s="48">
        <v>65</v>
      </c>
      <c r="C2370" s="55">
        <v>4.7610000000000001</v>
      </c>
      <c r="D2370" s="55"/>
      <c r="E2370" s="47">
        <f t="shared" si="621"/>
        <v>4.7840000000000007</v>
      </c>
      <c r="F2370" s="34">
        <f t="shared" si="620"/>
        <v>-1</v>
      </c>
      <c r="G2370" s="47">
        <f t="shared" si="622"/>
        <v>-4.7840000000000007</v>
      </c>
      <c r="H2370" s="47"/>
      <c r="I2370" s="48">
        <v>62</v>
      </c>
      <c r="J2370" s="48">
        <v>4.7850000000000001</v>
      </c>
      <c r="K2370" s="47">
        <f t="shared" si="623"/>
        <v>4.1260000000000003</v>
      </c>
      <c r="L2370" s="34">
        <f t="shared" si="624"/>
        <v>2</v>
      </c>
      <c r="M2370" s="47">
        <f t="shared" si="625"/>
        <v>8.2520000000000007</v>
      </c>
      <c r="N2370" s="57"/>
      <c r="O2370" s="57"/>
      <c r="P2370" s="57"/>
      <c r="Q2370" s="51"/>
    </row>
    <row r="2371" spans="2:18" x14ac:dyDescent="0.2">
      <c r="B2371" s="48">
        <v>68</v>
      </c>
      <c r="C2371" s="55">
        <v>3.4660000000000002</v>
      </c>
      <c r="D2371" s="55"/>
      <c r="E2371" s="47">
        <f t="shared" si="621"/>
        <v>4.1135000000000002</v>
      </c>
      <c r="F2371" s="34">
        <f t="shared" si="620"/>
        <v>3</v>
      </c>
      <c r="G2371" s="47">
        <f t="shared" si="622"/>
        <v>12.3405</v>
      </c>
      <c r="H2371" s="47"/>
      <c r="I2371" s="48">
        <v>66</v>
      </c>
      <c r="J2371" s="48">
        <v>4.8070000000000004</v>
      </c>
      <c r="K2371" s="47">
        <f t="shared" si="623"/>
        <v>4.7960000000000003</v>
      </c>
      <c r="L2371" s="34">
        <f t="shared" si="624"/>
        <v>4</v>
      </c>
      <c r="M2371" s="47">
        <f t="shared" si="625"/>
        <v>19.184000000000001</v>
      </c>
      <c r="N2371" s="53"/>
      <c r="O2371" s="57"/>
      <c r="P2371" s="57"/>
      <c r="Q2371" s="51"/>
    </row>
    <row r="2372" spans="2:18" x14ac:dyDescent="0.2">
      <c r="B2372" s="48">
        <v>71</v>
      </c>
      <c r="C2372" s="55">
        <v>1.5649999999999999</v>
      </c>
      <c r="D2372" s="55"/>
      <c r="E2372" s="47">
        <f t="shared" si="621"/>
        <v>2.5155000000000003</v>
      </c>
      <c r="F2372" s="34">
        <f t="shared" si="620"/>
        <v>3</v>
      </c>
      <c r="G2372" s="47">
        <f t="shared" si="622"/>
        <v>7.5465000000000009</v>
      </c>
      <c r="H2372" s="47"/>
      <c r="I2372" s="48">
        <v>65</v>
      </c>
      <c r="J2372" s="48">
        <v>4.7610000000000001</v>
      </c>
      <c r="K2372" s="47">
        <f t="shared" si="623"/>
        <v>4.7840000000000007</v>
      </c>
      <c r="L2372" s="34">
        <f t="shared" si="624"/>
        <v>-1</v>
      </c>
      <c r="M2372" s="47">
        <f t="shared" si="625"/>
        <v>-4.7840000000000007</v>
      </c>
      <c r="N2372" s="50"/>
      <c r="O2372" s="50"/>
      <c r="P2372" s="50"/>
      <c r="Q2372" s="51"/>
      <c r="R2372" s="21"/>
    </row>
    <row r="2373" spans="2:18" x14ac:dyDescent="0.2">
      <c r="B2373" s="48"/>
      <c r="C2373" s="55"/>
      <c r="D2373" s="55"/>
      <c r="E2373" s="47"/>
      <c r="F2373" s="34"/>
      <c r="G2373" s="47"/>
      <c r="H2373" s="47"/>
      <c r="I2373" s="47">
        <v>68</v>
      </c>
      <c r="J2373" s="48">
        <v>3.4660000000000002</v>
      </c>
      <c r="K2373" s="47">
        <f t="shared" si="623"/>
        <v>4.1135000000000002</v>
      </c>
      <c r="L2373" s="34">
        <f t="shared" si="624"/>
        <v>3</v>
      </c>
      <c r="M2373" s="47">
        <f t="shared" si="625"/>
        <v>12.3405</v>
      </c>
      <c r="N2373" s="50"/>
      <c r="O2373" s="50"/>
      <c r="P2373" s="50"/>
      <c r="Q2373" s="51"/>
      <c r="R2373" s="21"/>
    </row>
    <row r="2374" spans="2:18" x14ac:dyDescent="0.2">
      <c r="B2374" s="48"/>
      <c r="C2374" s="55"/>
      <c r="D2374" s="55"/>
      <c r="E2374" s="47"/>
      <c r="F2374" s="34"/>
      <c r="G2374" s="47"/>
      <c r="H2374" s="47"/>
      <c r="I2374" s="47">
        <v>71</v>
      </c>
      <c r="J2374" s="48">
        <v>1.5649999999999999</v>
      </c>
      <c r="K2374" s="47">
        <f t="shared" ref="K2374" si="626">AVERAGE(J2373,J2374)</f>
        <v>2.5155000000000003</v>
      </c>
      <c r="L2374" s="34">
        <f t="shared" ref="L2374" si="627">I2374-I2373</f>
        <v>3</v>
      </c>
      <c r="M2374" s="47">
        <f t="shared" ref="M2374" si="628">L2374*K2374</f>
        <v>7.5465000000000009</v>
      </c>
      <c r="N2374" s="50"/>
      <c r="O2374" s="50"/>
      <c r="P2374" s="50"/>
      <c r="Q2374" s="51"/>
      <c r="R2374" s="21"/>
    </row>
    <row r="2375" spans="2:18" x14ac:dyDescent="0.2">
      <c r="B2375" s="48"/>
      <c r="C2375" s="55"/>
      <c r="D2375" s="55"/>
      <c r="E2375" s="47"/>
      <c r="F2375" s="34">
        <f>SUM(F2349:F2374)</f>
        <v>71</v>
      </c>
      <c r="G2375" s="47">
        <f>SUM(G2349:G2374)</f>
        <v>45.281500000000001</v>
      </c>
      <c r="H2375" s="47"/>
      <c r="I2375" s="47"/>
      <c r="J2375" s="48"/>
      <c r="K2375" s="47"/>
      <c r="L2375" s="34">
        <f>SUM(L2350:L2374)</f>
        <v>71</v>
      </c>
      <c r="M2375" s="34">
        <f>SUM(M2350:M2374)</f>
        <v>36.443960000000004</v>
      </c>
      <c r="N2375" s="50"/>
      <c r="O2375" s="50"/>
      <c r="P2375" s="50"/>
      <c r="Q2375" s="51"/>
      <c r="R2375" s="21"/>
    </row>
    <row r="2376" spans="2:18" x14ac:dyDescent="0.2">
      <c r="B2376" s="48"/>
      <c r="C2376" s="55"/>
      <c r="D2376" s="55"/>
      <c r="E2376" s="47"/>
      <c r="F2376" s="34"/>
      <c r="G2376" s="47"/>
      <c r="H2376" s="34"/>
      <c r="I2376" s="47"/>
      <c r="J2376" s="48"/>
      <c r="K2376" s="47"/>
      <c r="L2376" s="34"/>
      <c r="M2376" s="47"/>
      <c r="N2376" s="50"/>
      <c r="O2376" s="50"/>
      <c r="P2376" s="50"/>
      <c r="Q2376" s="51"/>
      <c r="R2376" s="21"/>
    </row>
    <row r="2377" spans="2:18" x14ac:dyDescent="0.2">
      <c r="B2377" s="52"/>
      <c r="C2377" s="59"/>
      <c r="D2377" s="59"/>
      <c r="E2377" s="51"/>
      <c r="F2377" s="51"/>
      <c r="G2377" s="51"/>
      <c r="H2377" s="51"/>
      <c r="I2377" s="47"/>
      <c r="J2377" s="48"/>
      <c r="K2377" s="47"/>
      <c r="L2377" s="34"/>
      <c r="M2377" s="47"/>
      <c r="N2377" s="51"/>
      <c r="O2377" s="51"/>
      <c r="P2377" s="51"/>
      <c r="Q2377" s="51"/>
    </row>
    <row r="2378" spans="2:18" x14ac:dyDescent="0.2">
      <c r="B2378" s="52"/>
      <c r="C2378" s="59"/>
      <c r="D2378" s="59"/>
      <c r="E2378" s="51"/>
      <c r="F2378" s="51"/>
      <c r="G2378" s="51"/>
      <c r="H2378" s="34" t="s">
        <v>10</v>
      </c>
      <c r="I2378" s="34"/>
      <c r="J2378" s="34">
        <f>G2375</f>
        <v>45.281500000000001</v>
      </c>
      <c r="K2378" s="47" t="s">
        <v>11</v>
      </c>
      <c r="L2378" s="34">
        <f>M2375</f>
        <v>36.443960000000004</v>
      </c>
      <c r="M2378" s="47">
        <f>J2378-L2378</f>
        <v>8.8375399999999971</v>
      </c>
      <c r="N2378" s="51"/>
      <c r="O2378" s="51"/>
      <c r="P2378" s="51"/>
      <c r="Q2378" s="51"/>
    </row>
    <row r="2379" spans="2:18" ht="15" x14ac:dyDescent="0.2">
      <c r="B2379" s="58"/>
      <c r="C2379" s="61"/>
      <c r="D2379" s="61"/>
      <c r="E2379" s="58"/>
      <c r="F2379" s="54" t="s">
        <v>7</v>
      </c>
      <c r="G2379" s="54"/>
      <c r="H2379" s="160">
        <v>13.4</v>
      </c>
      <c r="I2379" s="160"/>
      <c r="J2379" s="58"/>
      <c r="K2379" s="58"/>
      <c r="L2379" s="58"/>
      <c r="M2379" s="58"/>
      <c r="N2379" s="57"/>
      <c r="O2379" s="57"/>
      <c r="P2379" s="57"/>
      <c r="Q2379" s="51"/>
    </row>
    <row r="2380" spans="2:18" x14ac:dyDescent="0.2">
      <c r="B2380" s="161" t="s">
        <v>8</v>
      </c>
      <c r="C2380" s="161"/>
      <c r="D2380" s="161"/>
      <c r="E2380" s="161"/>
      <c r="F2380" s="161"/>
      <c r="G2380" s="161"/>
      <c r="H2380" s="51"/>
      <c r="I2380" s="161" t="s">
        <v>9</v>
      </c>
      <c r="J2380" s="161"/>
      <c r="K2380" s="161"/>
      <c r="L2380" s="161"/>
      <c r="M2380" s="161"/>
      <c r="N2380" s="62"/>
      <c r="O2380" s="62"/>
      <c r="P2380" s="50">
        <f>I2395-I2393</f>
        <v>18</v>
      </c>
      <c r="Q2380" s="51"/>
    </row>
    <row r="2381" spans="2:18" x14ac:dyDescent="0.2">
      <c r="B2381" s="34">
        <v>0</v>
      </c>
      <c r="C2381" s="47">
        <v>1.421</v>
      </c>
      <c r="D2381" s="47"/>
      <c r="E2381" s="34"/>
      <c r="F2381" s="34"/>
      <c r="G2381" s="34"/>
      <c r="H2381" s="34"/>
      <c r="I2381" s="33"/>
      <c r="J2381" s="33"/>
      <c r="K2381" s="47"/>
      <c r="L2381" s="34"/>
      <c r="M2381" s="47"/>
      <c r="N2381" s="50"/>
      <c r="O2381" s="50"/>
      <c r="P2381" s="50"/>
      <c r="Q2381" s="51"/>
      <c r="R2381" s="21"/>
    </row>
    <row r="2382" spans="2:18" x14ac:dyDescent="0.2">
      <c r="B2382" s="34">
        <v>5</v>
      </c>
      <c r="C2382" s="47">
        <v>1.4319999999999999</v>
      </c>
      <c r="D2382" s="47"/>
      <c r="E2382" s="47">
        <f>(C2381+C2382)/2</f>
        <v>1.4264999999999999</v>
      </c>
      <c r="F2382" s="34">
        <f t="shared" ref="F2382:F2407" si="629">B2382-B2381</f>
        <v>5</v>
      </c>
      <c r="G2382" s="47">
        <f>E2382*F2382</f>
        <v>7.1324999999999994</v>
      </c>
      <c r="H2382" s="34"/>
      <c r="I2382" s="51"/>
      <c r="J2382" s="51"/>
      <c r="K2382" s="47"/>
      <c r="L2382" s="34"/>
      <c r="M2382" s="47"/>
      <c r="N2382" s="50"/>
      <c r="O2382" s="50"/>
      <c r="P2382" s="50"/>
      <c r="Q2382" s="52"/>
      <c r="R2382" s="21"/>
    </row>
    <row r="2383" spans="2:18" x14ac:dyDescent="0.2">
      <c r="B2383" s="34">
        <v>7</v>
      </c>
      <c r="C2383" s="47">
        <v>1.44</v>
      </c>
      <c r="D2383" s="47"/>
      <c r="E2383" s="47">
        <f t="shared" ref="E2383:E2405" si="630">(C2382+C2383)/2</f>
        <v>1.4359999999999999</v>
      </c>
      <c r="F2383" s="34">
        <f t="shared" si="629"/>
        <v>2</v>
      </c>
      <c r="G2383" s="47">
        <f t="shared" ref="G2383:G2405" si="631">E2383*F2383</f>
        <v>2.8719999999999999</v>
      </c>
      <c r="H2383" s="34"/>
      <c r="I2383" s="51"/>
      <c r="J2383" s="51"/>
      <c r="K2383" s="47"/>
      <c r="L2383" s="34"/>
      <c r="M2383" s="47"/>
      <c r="N2383" s="50"/>
      <c r="O2383" s="50"/>
      <c r="P2383" s="50"/>
      <c r="Q2383" s="52"/>
      <c r="R2383" s="21"/>
    </row>
    <row r="2384" spans="2:18" x14ac:dyDescent="0.2">
      <c r="B2384" s="34">
        <v>8</v>
      </c>
      <c r="C2384" s="47">
        <v>1.9910000000000001</v>
      </c>
      <c r="D2384" s="47"/>
      <c r="E2384" s="47">
        <f t="shared" si="630"/>
        <v>1.7155</v>
      </c>
      <c r="F2384" s="34">
        <f t="shared" si="629"/>
        <v>1</v>
      </c>
      <c r="G2384" s="47">
        <f t="shared" si="631"/>
        <v>1.7155</v>
      </c>
      <c r="H2384" s="34"/>
      <c r="I2384" s="33">
        <v>0</v>
      </c>
      <c r="J2384" s="33">
        <v>1.421</v>
      </c>
      <c r="K2384" s="47"/>
      <c r="L2384" s="34"/>
      <c r="M2384" s="47"/>
      <c r="N2384" s="50"/>
      <c r="O2384" s="50"/>
      <c r="P2384" s="50"/>
      <c r="Q2384" s="52"/>
      <c r="R2384" s="21"/>
    </row>
    <row r="2385" spans="2:18" x14ac:dyDescent="0.2">
      <c r="B2385" s="34">
        <v>10</v>
      </c>
      <c r="C2385" s="47">
        <v>2.04</v>
      </c>
      <c r="D2385" s="47"/>
      <c r="E2385" s="47">
        <f t="shared" si="630"/>
        <v>2.0155000000000003</v>
      </c>
      <c r="F2385" s="34">
        <f t="shared" si="629"/>
        <v>2</v>
      </c>
      <c r="G2385" s="47">
        <f t="shared" si="631"/>
        <v>4.0310000000000006</v>
      </c>
      <c r="H2385" s="34"/>
      <c r="I2385" s="33">
        <v>5</v>
      </c>
      <c r="J2385" s="33">
        <v>1.4319999999999999</v>
      </c>
      <c r="K2385" s="47">
        <f t="shared" ref="K2385:K2407" si="632">AVERAGE(J2384,J2385)</f>
        <v>1.4264999999999999</v>
      </c>
      <c r="L2385" s="34">
        <f t="shared" ref="L2385:L2407" si="633">I2385-I2384</f>
        <v>5</v>
      </c>
      <c r="M2385" s="47">
        <f t="shared" ref="M2385:M2407" si="634">L2385*K2385</f>
        <v>7.1324999999999994</v>
      </c>
      <c r="N2385" s="50"/>
      <c r="O2385" s="50"/>
      <c r="P2385" s="50"/>
      <c r="Q2385" s="52"/>
      <c r="R2385" s="21"/>
    </row>
    <row r="2386" spans="2:18" x14ac:dyDescent="0.2">
      <c r="B2386" s="34">
        <v>12</v>
      </c>
      <c r="C2386" s="47">
        <v>1.24</v>
      </c>
      <c r="D2386" s="47"/>
      <c r="E2386" s="47">
        <f t="shared" si="630"/>
        <v>1.6400000000000001</v>
      </c>
      <c r="F2386" s="34">
        <f t="shared" si="629"/>
        <v>2</v>
      </c>
      <c r="G2386" s="47">
        <f t="shared" si="631"/>
        <v>3.2800000000000002</v>
      </c>
      <c r="H2386" s="34"/>
      <c r="I2386" s="33">
        <v>7</v>
      </c>
      <c r="J2386" s="33">
        <v>1.44</v>
      </c>
      <c r="K2386" s="47">
        <f t="shared" si="632"/>
        <v>1.4359999999999999</v>
      </c>
      <c r="L2386" s="34">
        <f t="shared" si="633"/>
        <v>2</v>
      </c>
      <c r="M2386" s="47">
        <f t="shared" si="634"/>
        <v>2.8719999999999999</v>
      </c>
      <c r="N2386" s="50"/>
      <c r="O2386" s="50"/>
      <c r="P2386" s="50"/>
      <c r="Q2386" s="52"/>
      <c r="R2386" s="21"/>
    </row>
    <row r="2387" spans="2:18" x14ac:dyDescent="0.2">
      <c r="B2387" s="34">
        <v>14</v>
      </c>
      <c r="C2387" s="47">
        <v>0.439</v>
      </c>
      <c r="D2387" s="47"/>
      <c r="E2387" s="47">
        <f t="shared" si="630"/>
        <v>0.83950000000000002</v>
      </c>
      <c r="F2387" s="34">
        <f t="shared" si="629"/>
        <v>2</v>
      </c>
      <c r="G2387" s="47">
        <f t="shared" si="631"/>
        <v>1.679</v>
      </c>
      <c r="H2387" s="51"/>
      <c r="I2387" s="33">
        <v>8</v>
      </c>
      <c r="J2387" s="33">
        <v>1.9910000000000001</v>
      </c>
      <c r="K2387" s="47">
        <f t="shared" si="632"/>
        <v>1.7155</v>
      </c>
      <c r="L2387" s="34">
        <f t="shared" si="633"/>
        <v>1</v>
      </c>
      <c r="M2387" s="47">
        <f t="shared" si="634"/>
        <v>1.7155</v>
      </c>
      <c r="N2387" s="50"/>
      <c r="O2387" s="50"/>
      <c r="P2387" s="50"/>
      <c r="Q2387" s="52"/>
      <c r="R2387" s="21"/>
    </row>
    <row r="2388" spans="2:18" x14ac:dyDescent="0.2">
      <c r="B2388" s="34">
        <v>17</v>
      </c>
      <c r="C2388" s="47">
        <v>-0.37</v>
      </c>
      <c r="D2388" s="47"/>
      <c r="E2388" s="47">
        <f t="shared" si="630"/>
        <v>3.4500000000000003E-2</v>
      </c>
      <c r="F2388" s="34">
        <f t="shared" si="629"/>
        <v>3</v>
      </c>
      <c r="G2388" s="47">
        <f t="shared" si="631"/>
        <v>0.10350000000000001</v>
      </c>
      <c r="H2388" s="51"/>
      <c r="I2388" s="33">
        <v>10</v>
      </c>
      <c r="J2388" s="33">
        <v>2.04</v>
      </c>
      <c r="K2388" s="47">
        <f t="shared" si="632"/>
        <v>2.0155000000000003</v>
      </c>
      <c r="L2388" s="34">
        <f t="shared" si="633"/>
        <v>2</v>
      </c>
      <c r="M2388" s="47">
        <f t="shared" si="634"/>
        <v>4.0310000000000006</v>
      </c>
      <c r="N2388" s="50"/>
      <c r="O2388" s="50"/>
      <c r="P2388" s="50"/>
      <c r="Q2388" s="52"/>
      <c r="R2388" s="21"/>
    </row>
    <row r="2389" spans="2:18" x14ac:dyDescent="0.2">
      <c r="B2389" s="34">
        <v>20</v>
      </c>
      <c r="C2389" s="47">
        <v>-0.66300000000000003</v>
      </c>
      <c r="D2389" s="47"/>
      <c r="E2389" s="47">
        <f t="shared" si="630"/>
        <v>-0.51649999999999996</v>
      </c>
      <c r="F2389" s="34">
        <f t="shared" si="629"/>
        <v>3</v>
      </c>
      <c r="G2389" s="47">
        <f t="shared" si="631"/>
        <v>-1.5494999999999999</v>
      </c>
      <c r="H2389" s="51"/>
      <c r="I2389" s="33">
        <v>12</v>
      </c>
      <c r="J2389" s="33">
        <v>1.24</v>
      </c>
      <c r="K2389" s="47">
        <f t="shared" si="632"/>
        <v>1.6400000000000001</v>
      </c>
      <c r="L2389" s="34">
        <f t="shared" si="633"/>
        <v>2</v>
      </c>
      <c r="M2389" s="47">
        <f t="shared" si="634"/>
        <v>3.2800000000000002</v>
      </c>
      <c r="N2389" s="53"/>
      <c r="O2389" s="53"/>
      <c r="P2389" s="53"/>
      <c r="Q2389" s="52"/>
      <c r="R2389" s="21"/>
    </row>
    <row r="2390" spans="2:18" x14ac:dyDescent="0.2">
      <c r="B2390" s="34">
        <v>23</v>
      </c>
      <c r="C2390" s="47">
        <v>-0.75900000000000001</v>
      </c>
      <c r="D2390" s="47"/>
      <c r="E2390" s="47">
        <f t="shared" si="630"/>
        <v>-0.71100000000000008</v>
      </c>
      <c r="F2390" s="34">
        <f t="shared" si="629"/>
        <v>3</v>
      </c>
      <c r="G2390" s="47">
        <f t="shared" si="631"/>
        <v>-2.133</v>
      </c>
      <c r="H2390" s="34"/>
      <c r="I2390" s="33">
        <v>14</v>
      </c>
      <c r="J2390" s="33">
        <v>0.439</v>
      </c>
      <c r="K2390" s="47">
        <f t="shared" si="632"/>
        <v>0.83950000000000002</v>
      </c>
      <c r="L2390" s="34">
        <f t="shared" si="633"/>
        <v>2</v>
      </c>
      <c r="M2390" s="47">
        <f t="shared" si="634"/>
        <v>1.679</v>
      </c>
      <c r="N2390" s="50"/>
      <c r="O2390" s="50"/>
      <c r="P2390" s="50"/>
      <c r="Q2390" s="52"/>
      <c r="R2390" s="21"/>
    </row>
    <row r="2391" spans="2:18" x14ac:dyDescent="0.2">
      <c r="B2391" s="34">
        <v>26</v>
      </c>
      <c r="C2391" s="47">
        <v>-0.95699999999999996</v>
      </c>
      <c r="D2391" s="47"/>
      <c r="E2391" s="47">
        <f t="shared" si="630"/>
        <v>-0.85799999999999998</v>
      </c>
      <c r="F2391" s="34">
        <f t="shared" si="629"/>
        <v>3</v>
      </c>
      <c r="G2391" s="47">
        <f t="shared" si="631"/>
        <v>-2.5739999999999998</v>
      </c>
      <c r="H2391" s="34"/>
      <c r="I2391" s="33">
        <v>17</v>
      </c>
      <c r="J2391" s="33">
        <v>-0.37</v>
      </c>
      <c r="K2391" s="47">
        <f t="shared" si="632"/>
        <v>3.4500000000000003E-2</v>
      </c>
      <c r="L2391" s="34">
        <f t="shared" si="633"/>
        <v>3</v>
      </c>
      <c r="M2391" s="47">
        <f t="shared" si="634"/>
        <v>0.10350000000000001</v>
      </c>
      <c r="N2391" s="53"/>
      <c r="O2391" s="53"/>
      <c r="P2391" s="53"/>
      <c r="Q2391" s="52"/>
      <c r="R2391" s="21"/>
    </row>
    <row r="2392" spans="2:18" x14ac:dyDescent="0.2">
      <c r="B2392" s="34">
        <v>29</v>
      </c>
      <c r="C2392" s="47">
        <v>-1.0669999999999999</v>
      </c>
      <c r="D2392" s="47"/>
      <c r="E2392" s="47">
        <f t="shared" si="630"/>
        <v>-1.012</v>
      </c>
      <c r="F2392" s="34">
        <f t="shared" si="629"/>
        <v>3</v>
      </c>
      <c r="G2392" s="47">
        <f t="shared" si="631"/>
        <v>-3.036</v>
      </c>
      <c r="H2392" s="34"/>
      <c r="I2392" s="34">
        <f>I2393-(J2392-J2393)*2</f>
        <v>18.68</v>
      </c>
      <c r="J2392" s="34">
        <v>-0.5</v>
      </c>
      <c r="K2392" s="47">
        <f t="shared" si="632"/>
        <v>-0.435</v>
      </c>
      <c r="L2392" s="34">
        <f t="shared" si="633"/>
        <v>1.6799999999999997</v>
      </c>
      <c r="M2392" s="47">
        <f t="shared" si="634"/>
        <v>-0.73079999999999989</v>
      </c>
      <c r="N2392" s="53"/>
      <c r="O2392" s="53"/>
      <c r="P2392" s="53"/>
      <c r="Q2392" s="52"/>
      <c r="R2392" s="21"/>
    </row>
    <row r="2393" spans="2:18" x14ac:dyDescent="0.2">
      <c r="B2393" s="34">
        <v>32</v>
      </c>
      <c r="C2393" s="47">
        <v>-1.111</v>
      </c>
      <c r="D2393" s="47"/>
      <c r="E2393" s="47">
        <f t="shared" si="630"/>
        <v>-1.089</v>
      </c>
      <c r="F2393" s="34">
        <f t="shared" si="629"/>
        <v>3</v>
      </c>
      <c r="G2393" s="47">
        <f t="shared" si="631"/>
        <v>-3.2669999999999999</v>
      </c>
      <c r="H2393" s="34"/>
      <c r="I2393" s="33">
        <f>I2394-9</f>
        <v>21</v>
      </c>
      <c r="J2393" s="33">
        <f>J2394</f>
        <v>-1.66</v>
      </c>
      <c r="K2393" s="47">
        <f t="shared" si="632"/>
        <v>-1.08</v>
      </c>
      <c r="L2393" s="34">
        <f t="shared" si="633"/>
        <v>2.3200000000000003</v>
      </c>
      <c r="M2393" s="47">
        <f t="shared" si="634"/>
        <v>-2.5056000000000003</v>
      </c>
      <c r="N2393" s="50"/>
      <c r="O2393" s="50"/>
      <c r="P2393" s="50"/>
      <c r="Q2393" s="51"/>
      <c r="R2393" s="21"/>
    </row>
    <row r="2394" spans="2:18" x14ac:dyDescent="0.2">
      <c r="B2394" s="34">
        <v>34</v>
      </c>
      <c r="C2394" s="47">
        <v>-1.149</v>
      </c>
      <c r="D2394" s="47"/>
      <c r="E2394" s="47">
        <f t="shared" si="630"/>
        <v>-1.1299999999999999</v>
      </c>
      <c r="F2394" s="34">
        <f t="shared" si="629"/>
        <v>2</v>
      </c>
      <c r="G2394" s="47">
        <f t="shared" si="631"/>
        <v>-2.2599999999999998</v>
      </c>
      <c r="H2394" s="54"/>
      <c r="I2394" s="33">
        <v>30</v>
      </c>
      <c r="J2394" s="33">
        <v>-1.66</v>
      </c>
      <c r="K2394" s="47">
        <f t="shared" si="632"/>
        <v>-1.66</v>
      </c>
      <c r="L2394" s="34">
        <f t="shared" si="633"/>
        <v>9</v>
      </c>
      <c r="M2394" s="47">
        <f t="shared" si="634"/>
        <v>-14.94</v>
      </c>
      <c r="N2394" s="50"/>
      <c r="O2394" s="50"/>
      <c r="P2394" s="50"/>
      <c r="Q2394" s="51"/>
      <c r="R2394" s="21"/>
    </row>
    <row r="2395" spans="2:18" x14ac:dyDescent="0.2">
      <c r="B2395" s="34">
        <v>37</v>
      </c>
      <c r="C2395" s="47">
        <v>-1.135</v>
      </c>
      <c r="D2395" s="47"/>
      <c r="E2395" s="47">
        <f t="shared" si="630"/>
        <v>-1.1419999999999999</v>
      </c>
      <c r="F2395" s="34">
        <f t="shared" si="629"/>
        <v>3</v>
      </c>
      <c r="G2395" s="47">
        <f t="shared" si="631"/>
        <v>-3.4259999999999997</v>
      </c>
      <c r="H2395" s="54"/>
      <c r="I2395" s="34">
        <f>I2394+9</f>
        <v>39</v>
      </c>
      <c r="J2395" s="34">
        <f>J2394</f>
        <v>-1.66</v>
      </c>
      <c r="K2395" s="47">
        <f t="shared" si="632"/>
        <v>-1.66</v>
      </c>
      <c r="L2395" s="34">
        <f t="shared" si="633"/>
        <v>9</v>
      </c>
      <c r="M2395" s="47">
        <f t="shared" si="634"/>
        <v>-14.94</v>
      </c>
      <c r="N2395" s="50"/>
      <c r="O2395" s="50"/>
      <c r="P2395" s="50"/>
      <c r="Q2395" s="51"/>
      <c r="R2395" s="21"/>
    </row>
    <row r="2396" spans="2:18" x14ac:dyDescent="0.2">
      <c r="B2396" s="48">
        <v>40</v>
      </c>
      <c r="C2396" s="55">
        <v>-1.06</v>
      </c>
      <c r="D2396" s="55"/>
      <c r="E2396" s="47">
        <f t="shared" si="630"/>
        <v>-1.0975000000000001</v>
      </c>
      <c r="F2396" s="34">
        <f t="shared" si="629"/>
        <v>3</v>
      </c>
      <c r="G2396" s="47">
        <f t="shared" si="631"/>
        <v>-3.2925000000000004</v>
      </c>
      <c r="H2396" s="54"/>
      <c r="I2396" s="34">
        <f>I2395+(J2396-J2395)*2</f>
        <v>40.32</v>
      </c>
      <c r="J2396" s="34">
        <v>-1</v>
      </c>
      <c r="K2396" s="47">
        <f t="shared" si="632"/>
        <v>-1.33</v>
      </c>
      <c r="L2396" s="34">
        <f t="shared" si="633"/>
        <v>1.3200000000000003</v>
      </c>
      <c r="M2396" s="47">
        <f t="shared" si="634"/>
        <v>-1.7556000000000005</v>
      </c>
      <c r="N2396" s="50"/>
      <c r="O2396" s="50"/>
      <c r="P2396" s="50"/>
      <c r="Q2396" s="51"/>
      <c r="R2396" s="21"/>
    </row>
    <row r="2397" spans="2:18" x14ac:dyDescent="0.2">
      <c r="B2397" s="48">
        <v>43</v>
      </c>
      <c r="C2397" s="55">
        <v>-0.26700000000000002</v>
      </c>
      <c r="D2397" s="55"/>
      <c r="E2397" s="47">
        <f t="shared" si="630"/>
        <v>-0.66349999999999998</v>
      </c>
      <c r="F2397" s="34">
        <f t="shared" si="629"/>
        <v>3</v>
      </c>
      <c r="G2397" s="47">
        <f t="shared" si="631"/>
        <v>-1.9904999999999999</v>
      </c>
      <c r="H2397" s="54"/>
      <c r="I2397" s="34">
        <v>43</v>
      </c>
      <c r="J2397" s="56">
        <v>-0.26700000000000002</v>
      </c>
      <c r="K2397" s="47">
        <f t="shared" si="632"/>
        <v>-0.63349999999999995</v>
      </c>
      <c r="L2397" s="34">
        <f t="shared" si="633"/>
        <v>2.6799999999999997</v>
      </c>
      <c r="M2397" s="47">
        <f t="shared" si="634"/>
        <v>-1.6977799999999996</v>
      </c>
      <c r="N2397" s="51"/>
      <c r="O2397" s="53"/>
      <c r="P2397" s="53"/>
      <c r="Q2397" s="51"/>
    </row>
    <row r="2398" spans="2:18" x14ac:dyDescent="0.2">
      <c r="B2398" s="48">
        <v>46</v>
      </c>
      <c r="C2398" s="55">
        <v>0.442</v>
      </c>
      <c r="D2398" s="55"/>
      <c r="E2398" s="47">
        <f t="shared" si="630"/>
        <v>8.7499999999999994E-2</v>
      </c>
      <c r="F2398" s="34">
        <f t="shared" si="629"/>
        <v>3</v>
      </c>
      <c r="G2398" s="47">
        <f t="shared" si="631"/>
        <v>0.26249999999999996</v>
      </c>
      <c r="H2398" s="54"/>
      <c r="I2398" s="48">
        <v>46</v>
      </c>
      <c r="J2398" s="48">
        <v>0.442</v>
      </c>
      <c r="K2398" s="47">
        <f t="shared" si="632"/>
        <v>8.7499999999999994E-2</v>
      </c>
      <c r="L2398" s="34">
        <f t="shared" si="633"/>
        <v>3</v>
      </c>
      <c r="M2398" s="47">
        <f t="shared" si="634"/>
        <v>0.26249999999999996</v>
      </c>
      <c r="N2398" s="51"/>
      <c r="O2398" s="57"/>
      <c r="P2398" s="57"/>
      <c r="Q2398" s="51"/>
    </row>
    <row r="2399" spans="2:18" x14ac:dyDescent="0.2">
      <c r="B2399" s="48">
        <v>48</v>
      </c>
      <c r="C2399" s="55">
        <v>1.24</v>
      </c>
      <c r="D2399" s="55"/>
      <c r="E2399" s="47">
        <f t="shared" si="630"/>
        <v>0.84099999999999997</v>
      </c>
      <c r="F2399" s="34">
        <f t="shared" si="629"/>
        <v>2</v>
      </c>
      <c r="G2399" s="47">
        <f t="shared" si="631"/>
        <v>1.6819999999999999</v>
      </c>
      <c r="H2399" s="51"/>
      <c r="I2399" s="48">
        <v>48</v>
      </c>
      <c r="J2399" s="48">
        <v>1.24</v>
      </c>
      <c r="K2399" s="47">
        <f t="shared" si="632"/>
        <v>0.84099999999999997</v>
      </c>
      <c r="L2399" s="34">
        <f t="shared" si="633"/>
        <v>2</v>
      </c>
      <c r="M2399" s="47">
        <f t="shared" si="634"/>
        <v>1.6819999999999999</v>
      </c>
      <c r="N2399" s="51"/>
      <c r="O2399" s="57"/>
      <c r="P2399" s="57"/>
      <c r="Q2399" s="51"/>
    </row>
    <row r="2400" spans="2:18" x14ac:dyDescent="0.2">
      <c r="B2400" s="48">
        <v>50</v>
      </c>
      <c r="C2400" s="55">
        <v>1.84</v>
      </c>
      <c r="D2400" s="55"/>
      <c r="E2400" s="47">
        <f t="shared" si="630"/>
        <v>1.54</v>
      </c>
      <c r="F2400" s="34">
        <f t="shared" si="629"/>
        <v>2</v>
      </c>
      <c r="G2400" s="47">
        <f t="shared" si="631"/>
        <v>3.08</v>
      </c>
      <c r="H2400" s="51"/>
      <c r="I2400" s="48">
        <v>50</v>
      </c>
      <c r="J2400" s="48">
        <v>1.84</v>
      </c>
      <c r="K2400" s="47">
        <f t="shared" si="632"/>
        <v>1.54</v>
      </c>
      <c r="L2400" s="34">
        <f t="shared" si="633"/>
        <v>2</v>
      </c>
      <c r="M2400" s="47">
        <f t="shared" si="634"/>
        <v>3.08</v>
      </c>
      <c r="N2400" s="57"/>
      <c r="O2400" s="57"/>
      <c r="P2400" s="57"/>
      <c r="Q2400" s="51"/>
    </row>
    <row r="2401" spans="2:18" x14ac:dyDescent="0.2">
      <c r="B2401" s="48">
        <v>52</v>
      </c>
      <c r="C2401" s="55">
        <v>2.4329999999999998</v>
      </c>
      <c r="D2401" s="55"/>
      <c r="E2401" s="47">
        <f t="shared" si="630"/>
        <v>2.1364999999999998</v>
      </c>
      <c r="F2401" s="34">
        <f t="shared" si="629"/>
        <v>2</v>
      </c>
      <c r="G2401" s="47">
        <f t="shared" si="631"/>
        <v>4.2729999999999997</v>
      </c>
      <c r="H2401" s="51"/>
      <c r="I2401" s="48">
        <v>52</v>
      </c>
      <c r="J2401" s="48">
        <v>2.4329999999999998</v>
      </c>
      <c r="K2401" s="47">
        <f t="shared" si="632"/>
        <v>2.1364999999999998</v>
      </c>
      <c r="L2401" s="34">
        <f t="shared" si="633"/>
        <v>2</v>
      </c>
      <c r="M2401" s="47">
        <f t="shared" si="634"/>
        <v>4.2729999999999997</v>
      </c>
      <c r="N2401" s="57"/>
      <c r="O2401" s="57"/>
      <c r="P2401" s="57"/>
      <c r="Q2401" s="51"/>
    </row>
    <row r="2402" spans="2:18" x14ac:dyDescent="0.2">
      <c r="B2402" s="48">
        <v>54</v>
      </c>
      <c r="C2402" s="55">
        <v>3.629</v>
      </c>
      <c r="D2402" s="55"/>
      <c r="E2402" s="47">
        <f t="shared" si="630"/>
        <v>3.0309999999999997</v>
      </c>
      <c r="F2402" s="34">
        <f t="shared" si="629"/>
        <v>2</v>
      </c>
      <c r="G2402" s="47">
        <f t="shared" si="631"/>
        <v>6.0619999999999994</v>
      </c>
      <c r="H2402" s="51"/>
      <c r="I2402" s="48">
        <v>54</v>
      </c>
      <c r="J2402" s="48">
        <v>3.629</v>
      </c>
      <c r="K2402" s="47">
        <f t="shared" si="632"/>
        <v>3.0309999999999997</v>
      </c>
      <c r="L2402" s="34">
        <f t="shared" si="633"/>
        <v>2</v>
      </c>
      <c r="M2402" s="47">
        <f t="shared" si="634"/>
        <v>6.0619999999999994</v>
      </c>
      <c r="N2402" s="57"/>
      <c r="O2402" s="57"/>
      <c r="P2402" s="57"/>
      <c r="Q2402" s="51"/>
    </row>
    <row r="2403" spans="2:18" x14ac:dyDescent="0.2">
      <c r="B2403" s="48">
        <v>56</v>
      </c>
      <c r="C2403" s="55">
        <v>4.6900000000000004</v>
      </c>
      <c r="D2403" s="55"/>
      <c r="E2403" s="47">
        <f t="shared" si="630"/>
        <v>4.1595000000000004</v>
      </c>
      <c r="F2403" s="34">
        <f t="shared" si="629"/>
        <v>2</v>
      </c>
      <c r="G2403" s="47">
        <f t="shared" si="631"/>
        <v>8.3190000000000008</v>
      </c>
      <c r="H2403" s="47"/>
      <c r="I2403" s="48">
        <v>56</v>
      </c>
      <c r="J2403" s="48">
        <v>4.6900000000000004</v>
      </c>
      <c r="K2403" s="47">
        <f t="shared" si="632"/>
        <v>4.1595000000000004</v>
      </c>
      <c r="L2403" s="34">
        <f t="shared" si="633"/>
        <v>2</v>
      </c>
      <c r="M2403" s="47">
        <f t="shared" si="634"/>
        <v>8.3190000000000008</v>
      </c>
      <c r="N2403" s="57"/>
      <c r="O2403" s="57"/>
      <c r="P2403" s="57"/>
      <c r="Q2403" s="51"/>
    </row>
    <row r="2404" spans="2:18" x14ac:dyDescent="0.2">
      <c r="B2404" s="48">
        <v>60</v>
      </c>
      <c r="C2404" s="55">
        <v>4.7300000000000004</v>
      </c>
      <c r="D2404" s="55"/>
      <c r="E2404" s="47">
        <f t="shared" si="630"/>
        <v>4.7100000000000009</v>
      </c>
      <c r="F2404" s="34">
        <f t="shared" si="629"/>
        <v>4</v>
      </c>
      <c r="G2404" s="47">
        <f t="shared" si="631"/>
        <v>18.840000000000003</v>
      </c>
      <c r="H2404" s="47"/>
      <c r="I2404" s="48">
        <v>60</v>
      </c>
      <c r="J2404" s="48">
        <v>4.7300000000000004</v>
      </c>
      <c r="K2404" s="47">
        <f t="shared" si="632"/>
        <v>4.7100000000000009</v>
      </c>
      <c r="L2404" s="34">
        <f t="shared" si="633"/>
        <v>4</v>
      </c>
      <c r="M2404" s="47">
        <f t="shared" si="634"/>
        <v>18.840000000000003</v>
      </c>
      <c r="N2404" s="53"/>
      <c r="O2404" s="57"/>
      <c r="P2404" s="57"/>
      <c r="Q2404" s="51"/>
    </row>
    <row r="2405" spans="2:18" x14ac:dyDescent="0.2">
      <c r="B2405" s="48">
        <v>65</v>
      </c>
      <c r="C2405" s="55">
        <v>4.681</v>
      </c>
      <c r="D2405" s="55"/>
      <c r="E2405" s="47">
        <f t="shared" si="630"/>
        <v>4.7055000000000007</v>
      </c>
      <c r="F2405" s="34">
        <f t="shared" si="629"/>
        <v>5</v>
      </c>
      <c r="G2405" s="47">
        <f t="shared" si="631"/>
        <v>23.527500000000003</v>
      </c>
      <c r="H2405" s="47"/>
      <c r="I2405" s="48">
        <v>65</v>
      </c>
      <c r="J2405" s="48">
        <v>4.681</v>
      </c>
      <c r="K2405" s="47">
        <f t="shared" si="632"/>
        <v>4.7055000000000007</v>
      </c>
      <c r="L2405" s="34">
        <f t="shared" si="633"/>
        <v>5</v>
      </c>
      <c r="M2405" s="47">
        <f t="shared" si="634"/>
        <v>23.527500000000003</v>
      </c>
      <c r="N2405" s="50"/>
      <c r="O2405" s="50"/>
      <c r="P2405" s="50"/>
      <c r="Q2405" s="51"/>
      <c r="R2405" s="21"/>
    </row>
    <row r="2406" spans="2:18" x14ac:dyDescent="0.2">
      <c r="B2406" s="48">
        <v>68</v>
      </c>
      <c r="C2406" s="55">
        <v>3.7410000000000001</v>
      </c>
      <c r="D2406" s="55"/>
      <c r="E2406" s="47">
        <f t="shared" ref="E2406:E2407" si="635">(C2405+C2406)/2</f>
        <v>4.2110000000000003</v>
      </c>
      <c r="F2406" s="34">
        <f t="shared" si="629"/>
        <v>3</v>
      </c>
      <c r="G2406" s="47">
        <f t="shared" ref="G2406:G2407" si="636">E2406*F2406</f>
        <v>12.633000000000001</v>
      </c>
      <c r="H2406" s="47"/>
      <c r="I2406" s="47">
        <v>68</v>
      </c>
      <c r="J2406" s="48">
        <v>3.7410000000000001</v>
      </c>
      <c r="K2406" s="47">
        <f t="shared" si="632"/>
        <v>4.2110000000000003</v>
      </c>
      <c r="L2406" s="34">
        <f t="shared" si="633"/>
        <v>3</v>
      </c>
      <c r="M2406" s="47">
        <f t="shared" si="634"/>
        <v>12.633000000000001</v>
      </c>
      <c r="N2406" s="50"/>
      <c r="O2406" s="50"/>
      <c r="P2406" s="50"/>
      <c r="Q2406" s="51"/>
      <c r="R2406" s="21"/>
    </row>
    <row r="2407" spans="2:18" x14ac:dyDescent="0.2">
      <c r="B2407" s="48">
        <v>70</v>
      </c>
      <c r="C2407" s="55">
        <v>1.94</v>
      </c>
      <c r="D2407" s="55"/>
      <c r="E2407" s="47">
        <f t="shared" si="635"/>
        <v>2.8405</v>
      </c>
      <c r="F2407" s="34">
        <f t="shared" si="629"/>
        <v>2</v>
      </c>
      <c r="G2407" s="47">
        <f t="shared" si="636"/>
        <v>5.681</v>
      </c>
      <c r="H2407" s="47"/>
      <c r="I2407" s="47">
        <v>70</v>
      </c>
      <c r="J2407" s="48">
        <v>1.94</v>
      </c>
      <c r="K2407" s="47">
        <f t="shared" si="632"/>
        <v>2.8405</v>
      </c>
      <c r="L2407" s="34">
        <f t="shared" si="633"/>
        <v>2</v>
      </c>
      <c r="M2407" s="47">
        <f t="shared" si="634"/>
        <v>5.681</v>
      </c>
      <c r="N2407" s="50"/>
      <c r="O2407" s="50"/>
      <c r="P2407" s="50"/>
      <c r="Q2407" s="51"/>
      <c r="R2407" s="21"/>
    </row>
    <row r="2408" spans="2:18" x14ac:dyDescent="0.2">
      <c r="B2408" s="48"/>
      <c r="C2408" s="55"/>
      <c r="D2408" s="55"/>
      <c r="E2408" s="47"/>
      <c r="F2408" s="34">
        <f>SUM(F2382:F2407)</f>
        <v>70</v>
      </c>
      <c r="G2408" s="47">
        <f>SUM(G2382:G2407)</f>
        <v>81.64500000000001</v>
      </c>
      <c r="H2408" s="47"/>
      <c r="I2408" s="47"/>
      <c r="J2408" s="48"/>
      <c r="K2408" s="47"/>
      <c r="L2408" s="34">
        <f>SUM(L2383:L2407)</f>
        <v>70</v>
      </c>
      <c r="M2408" s="34">
        <f>SUM(M2383:M2407)</f>
        <v>68.60372000000001</v>
      </c>
      <c r="N2408" s="50"/>
      <c r="O2408" s="50"/>
      <c r="P2408" s="50"/>
      <c r="Q2408" s="51"/>
      <c r="R2408" s="21"/>
    </row>
    <row r="2409" spans="2:18" x14ac:dyDescent="0.2">
      <c r="B2409" s="48"/>
      <c r="C2409" s="55"/>
      <c r="D2409" s="55"/>
      <c r="E2409" s="47"/>
      <c r="F2409" s="34"/>
      <c r="G2409" s="47"/>
      <c r="H2409" s="34"/>
      <c r="I2409" s="47"/>
      <c r="J2409" s="48"/>
      <c r="K2409" s="47"/>
      <c r="L2409" s="34"/>
      <c r="M2409" s="47"/>
      <c r="N2409" s="50"/>
      <c r="O2409" s="50"/>
      <c r="P2409" s="50"/>
      <c r="Q2409" s="51"/>
      <c r="R2409" s="21"/>
    </row>
    <row r="2410" spans="2:18" x14ac:dyDescent="0.2">
      <c r="B2410" s="52"/>
      <c r="C2410" s="59"/>
      <c r="D2410" s="59"/>
      <c r="E2410" s="51"/>
      <c r="F2410" s="51"/>
      <c r="G2410" s="51"/>
      <c r="H2410" s="51"/>
      <c r="I2410" s="47"/>
      <c r="J2410" s="48"/>
      <c r="K2410" s="47"/>
      <c r="L2410" s="34"/>
      <c r="M2410" s="47"/>
      <c r="N2410" s="51"/>
      <c r="O2410" s="51"/>
      <c r="P2410" s="51"/>
      <c r="Q2410" s="51"/>
    </row>
    <row r="2411" spans="2:18" x14ac:dyDescent="0.2">
      <c r="B2411" s="52"/>
      <c r="C2411" s="59"/>
      <c r="D2411" s="59"/>
      <c r="E2411" s="51"/>
      <c r="F2411" s="51"/>
      <c r="G2411" s="51"/>
      <c r="H2411" s="34" t="s">
        <v>10</v>
      </c>
      <c r="I2411" s="34"/>
      <c r="J2411" s="34">
        <f>G2408</f>
        <v>81.64500000000001</v>
      </c>
      <c r="K2411" s="47" t="s">
        <v>11</v>
      </c>
      <c r="L2411" s="34">
        <f>M2408</f>
        <v>68.60372000000001</v>
      </c>
      <c r="M2411" s="47">
        <f>J2411-L2411</f>
        <v>13.04128</v>
      </c>
      <c r="N2411" s="51"/>
      <c r="O2411" s="51"/>
      <c r="P2411" s="51"/>
      <c r="Q2411" s="51"/>
    </row>
    <row r="2412" spans="2:18" x14ac:dyDescent="0.2">
      <c r="B2412" s="52"/>
      <c r="C2412" s="59"/>
      <c r="D2412" s="59"/>
      <c r="E2412" s="51"/>
      <c r="F2412" s="51"/>
      <c r="G2412" s="51"/>
      <c r="H2412" s="51"/>
      <c r="I2412" s="51"/>
      <c r="J2412" s="60"/>
      <c r="K2412" s="51"/>
      <c r="L2412" s="51"/>
      <c r="M2412" s="51"/>
      <c r="N2412" s="51"/>
      <c r="O2412" s="51"/>
      <c r="P2412" s="51"/>
      <c r="Q2412" s="51"/>
    </row>
    <row r="2413" spans="2:18" ht="15" x14ac:dyDescent="0.2">
      <c r="B2413" s="58"/>
      <c r="C2413" s="61"/>
      <c r="D2413" s="61"/>
      <c r="E2413" s="58"/>
      <c r="F2413" s="54" t="s">
        <v>7</v>
      </c>
      <c r="G2413" s="54"/>
      <c r="H2413" s="160">
        <v>13.6</v>
      </c>
      <c r="I2413" s="160"/>
      <c r="J2413" s="58"/>
      <c r="K2413" s="58"/>
      <c r="L2413" s="58"/>
      <c r="M2413" s="58"/>
      <c r="N2413" s="57"/>
      <c r="O2413" s="57"/>
      <c r="P2413" s="57"/>
      <c r="Q2413" s="51"/>
    </row>
    <row r="2414" spans="2:18" x14ac:dyDescent="0.2">
      <c r="B2414" s="161" t="s">
        <v>8</v>
      </c>
      <c r="C2414" s="161"/>
      <c r="D2414" s="161"/>
      <c r="E2414" s="161"/>
      <c r="F2414" s="161"/>
      <c r="G2414" s="161"/>
      <c r="H2414" s="51"/>
      <c r="I2414" s="161" t="s">
        <v>9</v>
      </c>
      <c r="J2414" s="161"/>
      <c r="K2414" s="161"/>
      <c r="L2414" s="161"/>
      <c r="M2414" s="161"/>
      <c r="N2414" s="62"/>
      <c r="O2414" s="62"/>
      <c r="P2414" s="50">
        <f>I2429-I2427</f>
        <v>18</v>
      </c>
      <c r="Q2414" s="51"/>
    </row>
    <row r="2415" spans="2:18" x14ac:dyDescent="0.2">
      <c r="B2415" s="34">
        <v>0</v>
      </c>
      <c r="C2415" s="47">
        <v>1.2989999999999999</v>
      </c>
      <c r="D2415" s="47"/>
      <c r="E2415" s="34"/>
      <c r="F2415" s="34"/>
      <c r="G2415" s="34"/>
      <c r="H2415" s="34"/>
      <c r="I2415" s="33"/>
      <c r="J2415" s="33"/>
      <c r="K2415" s="47"/>
      <c r="L2415" s="34"/>
      <c r="M2415" s="47"/>
      <c r="N2415" s="50"/>
      <c r="O2415" s="50"/>
      <c r="P2415" s="50"/>
      <c r="Q2415" s="51"/>
      <c r="R2415" s="21"/>
    </row>
    <row r="2416" spans="2:18" x14ac:dyDescent="0.2">
      <c r="B2416" s="34">
        <v>5</v>
      </c>
      <c r="C2416" s="47">
        <v>1.3069999999999999</v>
      </c>
      <c r="D2416" s="47"/>
      <c r="E2416" s="47">
        <f>(C2415+C2416)/2</f>
        <v>1.3029999999999999</v>
      </c>
      <c r="F2416" s="34">
        <f t="shared" ref="F2416:F2440" si="637">B2416-B2415</f>
        <v>5</v>
      </c>
      <c r="G2416" s="47">
        <f>E2416*F2416</f>
        <v>6.5149999999999997</v>
      </c>
      <c r="H2416" s="34"/>
      <c r="I2416" s="51"/>
      <c r="J2416" s="51"/>
      <c r="K2416" s="47"/>
      <c r="L2416" s="34"/>
      <c r="M2416" s="47"/>
      <c r="N2416" s="50"/>
      <c r="O2416" s="50"/>
      <c r="P2416" s="50"/>
      <c r="Q2416" s="52"/>
      <c r="R2416" s="21"/>
    </row>
    <row r="2417" spans="2:18" x14ac:dyDescent="0.2">
      <c r="B2417" s="34">
        <v>8</v>
      </c>
      <c r="C2417" s="47">
        <v>1.353</v>
      </c>
      <c r="D2417" s="47"/>
      <c r="E2417" s="47">
        <f t="shared" ref="E2417:E2440" si="638">(C2416+C2417)/2</f>
        <v>1.33</v>
      </c>
      <c r="F2417" s="34">
        <f t="shared" si="637"/>
        <v>3</v>
      </c>
      <c r="G2417" s="47">
        <f t="shared" ref="G2417:G2440" si="639">E2417*F2417</f>
        <v>3.99</v>
      </c>
      <c r="H2417" s="34"/>
      <c r="I2417" s="51">
        <v>0</v>
      </c>
      <c r="J2417" s="51">
        <v>1.2989999999999999</v>
      </c>
      <c r="K2417" s="47"/>
      <c r="L2417" s="34"/>
      <c r="M2417" s="47"/>
      <c r="N2417" s="50"/>
      <c r="O2417" s="50"/>
      <c r="P2417" s="50"/>
      <c r="Q2417" s="52"/>
      <c r="R2417" s="21"/>
    </row>
    <row r="2418" spans="2:18" x14ac:dyDescent="0.2">
      <c r="B2418" s="34">
        <v>9</v>
      </c>
      <c r="C2418" s="47">
        <v>1.5780000000000001</v>
      </c>
      <c r="D2418" s="47"/>
      <c r="E2418" s="47">
        <f t="shared" si="638"/>
        <v>1.4655</v>
      </c>
      <c r="F2418" s="34">
        <f t="shared" si="637"/>
        <v>1</v>
      </c>
      <c r="G2418" s="47">
        <f t="shared" si="639"/>
        <v>1.4655</v>
      </c>
      <c r="H2418" s="34"/>
      <c r="I2418" s="33">
        <v>5</v>
      </c>
      <c r="J2418" s="33">
        <v>1.3069999999999999</v>
      </c>
      <c r="K2418" s="47">
        <f t="shared" ref="K2418" si="640">AVERAGE(J2417,J2418)</f>
        <v>1.3029999999999999</v>
      </c>
      <c r="L2418" s="34">
        <f t="shared" ref="L2418" si="641">I2418-I2417</f>
        <v>5</v>
      </c>
      <c r="M2418" s="47">
        <f t="shared" ref="M2418" si="642">L2418*K2418</f>
        <v>6.5149999999999997</v>
      </c>
      <c r="N2418" s="50"/>
      <c r="O2418" s="50"/>
      <c r="P2418" s="50"/>
      <c r="Q2418" s="52"/>
      <c r="R2418" s="21"/>
    </row>
    <row r="2419" spans="2:18" x14ac:dyDescent="0.2">
      <c r="B2419" s="34">
        <v>10</v>
      </c>
      <c r="C2419" s="47">
        <v>1.56</v>
      </c>
      <c r="D2419" s="47"/>
      <c r="E2419" s="47">
        <f t="shared" si="638"/>
        <v>1.569</v>
      </c>
      <c r="F2419" s="34">
        <f t="shared" si="637"/>
        <v>1</v>
      </c>
      <c r="G2419" s="47">
        <f t="shared" si="639"/>
        <v>1.569</v>
      </c>
      <c r="H2419" s="34"/>
      <c r="I2419" s="33">
        <v>8</v>
      </c>
      <c r="J2419" s="33">
        <v>1.353</v>
      </c>
      <c r="K2419" s="47">
        <f t="shared" ref="K2419:K2440" si="643">AVERAGE(J2418,J2419)</f>
        <v>1.33</v>
      </c>
      <c r="L2419" s="34">
        <f t="shared" ref="L2419:L2440" si="644">I2419-I2418</f>
        <v>3</v>
      </c>
      <c r="M2419" s="47">
        <f t="shared" ref="M2419:M2440" si="645">L2419*K2419</f>
        <v>3.99</v>
      </c>
      <c r="N2419" s="50"/>
      <c r="O2419" s="50"/>
      <c r="P2419" s="50"/>
      <c r="Q2419" s="52"/>
      <c r="R2419" s="21"/>
    </row>
    <row r="2420" spans="2:18" x14ac:dyDescent="0.2">
      <c r="B2420" s="34">
        <v>12</v>
      </c>
      <c r="C2420" s="47">
        <v>0.85799999999999998</v>
      </c>
      <c r="D2420" s="47"/>
      <c r="E2420" s="47">
        <f t="shared" si="638"/>
        <v>1.2090000000000001</v>
      </c>
      <c r="F2420" s="34">
        <f t="shared" si="637"/>
        <v>2</v>
      </c>
      <c r="G2420" s="47">
        <f t="shared" si="639"/>
        <v>2.4180000000000001</v>
      </c>
      <c r="H2420" s="34"/>
      <c r="I2420" s="33">
        <v>9</v>
      </c>
      <c r="J2420" s="33">
        <v>1.5780000000000001</v>
      </c>
      <c r="K2420" s="47">
        <f t="shared" si="643"/>
        <v>1.4655</v>
      </c>
      <c r="L2420" s="34">
        <f t="shared" si="644"/>
        <v>1</v>
      </c>
      <c r="M2420" s="47">
        <f t="shared" si="645"/>
        <v>1.4655</v>
      </c>
      <c r="N2420" s="50"/>
      <c r="O2420" s="50"/>
      <c r="P2420" s="50"/>
      <c r="Q2420" s="52"/>
      <c r="R2420" s="21"/>
    </row>
    <row r="2421" spans="2:18" x14ac:dyDescent="0.2">
      <c r="B2421" s="34">
        <v>14</v>
      </c>
      <c r="C2421" s="47">
        <v>5.2999999999999999E-2</v>
      </c>
      <c r="D2421" s="47"/>
      <c r="E2421" s="47">
        <f t="shared" si="638"/>
        <v>0.45550000000000002</v>
      </c>
      <c r="F2421" s="34">
        <f t="shared" si="637"/>
        <v>2</v>
      </c>
      <c r="G2421" s="47">
        <f t="shared" si="639"/>
        <v>0.91100000000000003</v>
      </c>
      <c r="H2421" s="51"/>
      <c r="I2421" s="33">
        <v>10</v>
      </c>
      <c r="J2421" s="33">
        <v>1.56</v>
      </c>
      <c r="K2421" s="47">
        <f t="shared" si="643"/>
        <v>1.569</v>
      </c>
      <c r="L2421" s="34">
        <f t="shared" si="644"/>
        <v>1</v>
      </c>
      <c r="M2421" s="47">
        <f t="shared" si="645"/>
        <v>1.569</v>
      </c>
      <c r="N2421" s="50"/>
      <c r="O2421" s="50"/>
      <c r="P2421" s="50"/>
      <c r="Q2421" s="52"/>
      <c r="R2421" s="21"/>
    </row>
    <row r="2422" spans="2:18" x14ac:dyDescent="0.2">
      <c r="B2422" s="34">
        <v>17</v>
      </c>
      <c r="C2422" s="47">
        <v>-0.54900000000000004</v>
      </c>
      <c r="D2422" s="47"/>
      <c r="E2422" s="47">
        <f t="shared" si="638"/>
        <v>-0.24800000000000003</v>
      </c>
      <c r="F2422" s="34">
        <f t="shared" si="637"/>
        <v>3</v>
      </c>
      <c r="G2422" s="47">
        <f t="shared" si="639"/>
        <v>-0.74400000000000011</v>
      </c>
      <c r="H2422" s="51"/>
      <c r="I2422" s="33">
        <v>12</v>
      </c>
      <c r="J2422" s="33">
        <v>0.85799999999999998</v>
      </c>
      <c r="K2422" s="47">
        <f t="shared" si="643"/>
        <v>1.2090000000000001</v>
      </c>
      <c r="L2422" s="34">
        <f t="shared" si="644"/>
        <v>2</v>
      </c>
      <c r="M2422" s="47">
        <f t="shared" si="645"/>
        <v>2.4180000000000001</v>
      </c>
      <c r="N2422" s="50"/>
      <c r="O2422" s="50"/>
      <c r="P2422" s="50"/>
      <c r="Q2422" s="52"/>
      <c r="R2422" s="21"/>
    </row>
    <row r="2423" spans="2:18" x14ac:dyDescent="0.2">
      <c r="B2423" s="34">
        <v>20</v>
      </c>
      <c r="C2423" s="47">
        <v>-0.84199999999999997</v>
      </c>
      <c r="D2423" s="47"/>
      <c r="E2423" s="47">
        <f t="shared" si="638"/>
        <v>-0.69550000000000001</v>
      </c>
      <c r="F2423" s="34">
        <f t="shared" si="637"/>
        <v>3</v>
      </c>
      <c r="G2423" s="47">
        <f t="shared" si="639"/>
        <v>-2.0865</v>
      </c>
      <c r="H2423" s="51"/>
      <c r="I2423" s="33">
        <v>14</v>
      </c>
      <c r="J2423" s="33">
        <v>5.2999999999999999E-2</v>
      </c>
      <c r="K2423" s="47">
        <f t="shared" si="643"/>
        <v>0.45550000000000002</v>
      </c>
      <c r="L2423" s="34">
        <f t="shared" si="644"/>
        <v>2</v>
      </c>
      <c r="M2423" s="47">
        <f t="shared" si="645"/>
        <v>0.91100000000000003</v>
      </c>
      <c r="N2423" s="53"/>
      <c r="O2423" s="53"/>
      <c r="P2423" s="53"/>
      <c r="Q2423" s="52"/>
      <c r="R2423" s="21"/>
    </row>
    <row r="2424" spans="2:18" x14ac:dyDescent="0.2">
      <c r="B2424" s="34">
        <v>25</v>
      </c>
      <c r="C2424" s="47">
        <v>-0.99299999999999999</v>
      </c>
      <c r="D2424" s="47"/>
      <c r="E2424" s="47">
        <f t="shared" si="638"/>
        <v>-0.91749999999999998</v>
      </c>
      <c r="F2424" s="34">
        <f t="shared" si="637"/>
        <v>5</v>
      </c>
      <c r="G2424" s="47">
        <f t="shared" si="639"/>
        <v>-4.5875000000000004</v>
      </c>
      <c r="H2424" s="34"/>
      <c r="I2424" s="33">
        <v>17</v>
      </c>
      <c r="J2424" s="33">
        <v>-0.54900000000000004</v>
      </c>
      <c r="K2424" s="47">
        <f t="shared" si="643"/>
        <v>-0.24800000000000003</v>
      </c>
      <c r="L2424" s="34">
        <f t="shared" si="644"/>
        <v>3</v>
      </c>
      <c r="M2424" s="47">
        <f t="shared" si="645"/>
        <v>-0.74400000000000011</v>
      </c>
      <c r="N2424" s="50"/>
      <c r="O2424" s="50"/>
      <c r="P2424" s="50"/>
      <c r="Q2424" s="52"/>
      <c r="R2424" s="21"/>
    </row>
    <row r="2425" spans="2:18" x14ac:dyDescent="0.2">
      <c r="B2425" s="34">
        <v>26</v>
      </c>
      <c r="C2425" s="47">
        <v>-1.1120000000000001</v>
      </c>
      <c r="D2425" s="47"/>
      <c r="E2425" s="47">
        <f t="shared" si="638"/>
        <v>-1.0525</v>
      </c>
      <c r="F2425" s="34">
        <f t="shared" si="637"/>
        <v>1</v>
      </c>
      <c r="G2425" s="47">
        <f t="shared" si="639"/>
        <v>-1.0525</v>
      </c>
      <c r="H2425" s="34"/>
      <c r="I2425" s="33">
        <v>20</v>
      </c>
      <c r="J2425" s="33">
        <v>-0.84199999999999997</v>
      </c>
      <c r="K2425" s="47">
        <f t="shared" si="643"/>
        <v>-0.69550000000000001</v>
      </c>
      <c r="L2425" s="34">
        <f t="shared" si="644"/>
        <v>3</v>
      </c>
      <c r="M2425" s="47">
        <f t="shared" si="645"/>
        <v>-2.0865</v>
      </c>
      <c r="N2425" s="53"/>
      <c r="O2425" s="53"/>
      <c r="P2425" s="53"/>
      <c r="Q2425" s="52"/>
      <c r="R2425" s="21"/>
    </row>
    <row r="2426" spans="2:18" x14ac:dyDescent="0.2">
      <c r="B2426" s="34">
        <v>30</v>
      </c>
      <c r="C2426" s="47">
        <v>-1.125</v>
      </c>
      <c r="D2426" s="47"/>
      <c r="E2426" s="47">
        <f t="shared" si="638"/>
        <v>-1.1185</v>
      </c>
      <c r="F2426" s="34">
        <f t="shared" si="637"/>
        <v>4</v>
      </c>
      <c r="G2426" s="47">
        <f t="shared" si="639"/>
        <v>-4.4740000000000002</v>
      </c>
      <c r="H2426" s="34"/>
      <c r="I2426" s="34">
        <f>I2427-(J2426-J2427)*2</f>
        <v>21.52</v>
      </c>
      <c r="J2426" s="34">
        <v>-0.9</v>
      </c>
      <c r="K2426" s="47">
        <f t="shared" si="643"/>
        <v>-0.871</v>
      </c>
      <c r="L2426" s="34">
        <f t="shared" si="644"/>
        <v>1.5199999999999996</v>
      </c>
      <c r="M2426" s="47">
        <f t="shared" si="645"/>
        <v>-1.3239199999999995</v>
      </c>
      <c r="N2426" s="53"/>
      <c r="O2426" s="53"/>
      <c r="P2426" s="53"/>
      <c r="Q2426" s="52"/>
      <c r="R2426" s="21"/>
    </row>
    <row r="2427" spans="2:18" x14ac:dyDescent="0.2">
      <c r="B2427" s="34">
        <v>33</v>
      </c>
      <c r="C2427" s="47">
        <v>-1.1100000000000001</v>
      </c>
      <c r="D2427" s="47"/>
      <c r="E2427" s="47">
        <f t="shared" si="638"/>
        <v>-1.1175000000000002</v>
      </c>
      <c r="F2427" s="34">
        <f t="shared" si="637"/>
        <v>3</v>
      </c>
      <c r="G2427" s="47">
        <f t="shared" si="639"/>
        <v>-3.3525000000000005</v>
      </c>
      <c r="H2427" s="34"/>
      <c r="I2427" s="33">
        <f>I2428-9</f>
        <v>23</v>
      </c>
      <c r="J2427" s="33">
        <f>J2428</f>
        <v>-1.64</v>
      </c>
      <c r="K2427" s="47">
        <f t="shared" si="643"/>
        <v>-1.27</v>
      </c>
      <c r="L2427" s="34">
        <f t="shared" si="644"/>
        <v>1.4800000000000004</v>
      </c>
      <c r="M2427" s="47">
        <f t="shared" si="645"/>
        <v>-1.8796000000000006</v>
      </c>
      <c r="N2427" s="50"/>
      <c r="O2427" s="50"/>
      <c r="P2427" s="50"/>
      <c r="Q2427" s="51"/>
      <c r="R2427" s="21"/>
    </row>
    <row r="2428" spans="2:18" x14ac:dyDescent="0.2">
      <c r="B2428" s="34">
        <v>36</v>
      </c>
      <c r="C2428" s="47">
        <v>-1.0920000000000001</v>
      </c>
      <c r="D2428" s="47"/>
      <c r="E2428" s="47">
        <f t="shared" si="638"/>
        <v>-1.101</v>
      </c>
      <c r="F2428" s="34">
        <f t="shared" si="637"/>
        <v>3</v>
      </c>
      <c r="G2428" s="47">
        <f t="shared" si="639"/>
        <v>-3.3029999999999999</v>
      </c>
      <c r="H2428" s="54"/>
      <c r="I2428" s="33">
        <v>32</v>
      </c>
      <c r="J2428" s="33">
        <v>-1.64</v>
      </c>
      <c r="K2428" s="47">
        <f t="shared" si="643"/>
        <v>-1.64</v>
      </c>
      <c r="L2428" s="34">
        <f t="shared" si="644"/>
        <v>9</v>
      </c>
      <c r="M2428" s="47">
        <f t="shared" si="645"/>
        <v>-14.76</v>
      </c>
      <c r="N2428" s="50"/>
      <c r="O2428" s="50"/>
      <c r="P2428" s="50"/>
      <c r="Q2428" s="51"/>
      <c r="R2428" s="21"/>
    </row>
    <row r="2429" spans="2:18" x14ac:dyDescent="0.2">
      <c r="B2429" s="34">
        <v>39</v>
      </c>
      <c r="C2429" s="47">
        <v>-1.0449999999999999</v>
      </c>
      <c r="D2429" s="47"/>
      <c r="E2429" s="47">
        <f t="shared" si="638"/>
        <v>-1.0685</v>
      </c>
      <c r="F2429" s="34">
        <f t="shared" si="637"/>
        <v>3</v>
      </c>
      <c r="G2429" s="47">
        <f t="shared" si="639"/>
        <v>-3.2054999999999998</v>
      </c>
      <c r="H2429" s="54"/>
      <c r="I2429" s="34">
        <f>I2428+9</f>
        <v>41</v>
      </c>
      <c r="J2429" s="34">
        <f>J2428</f>
        <v>-1.64</v>
      </c>
      <c r="K2429" s="47">
        <f t="shared" si="643"/>
        <v>-1.64</v>
      </c>
      <c r="L2429" s="34">
        <f t="shared" si="644"/>
        <v>9</v>
      </c>
      <c r="M2429" s="47">
        <f t="shared" si="645"/>
        <v>-14.76</v>
      </c>
      <c r="N2429" s="50"/>
      <c r="O2429" s="50"/>
      <c r="P2429" s="50"/>
      <c r="Q2429" s="51"/>
      <c r="R2429" s="21"/>
    </row>
    <row r="2430" spans="2:18" x14ac:dyDescent="0.2">
      <c r="B2430" s="48">
        <v>42</v>
      </c>
      <c r="C2430" s="55">
        <v>-0.84399999999999997</v>
      </c>
      <c r="D2430" s="55"/>
      <c r="E2430" s="47">
        <f t="shared" si="638"/>
        <v>-0.9444999999999999</v>
      </c>
      <c r="F2430" s="34">
        <f t="shared" si="637"/>
        <v>3</v>
      </c>
      <c r="G2430" s="47">
        <f t="shared" si="639"/>
        <v>-2.8334999999999999</v>
      </c>
      <c r="H2430" s="54"/>
      <c r="I2430" s="34">
        <f>I2429+(J2430-J2429)*2</f>
        <v>42.48</v>
      </c>
      <c r="J2430" s="34">
        <v>-0.9</v>
      </c>
      <c r="K2430" s="47">
        <f t="shared" si="643"/>
        <v>-1.27</v>
      </c>
      <c r="L2430" s="34">
        <f t="shared" si="644"/>
        <v>1.4799999999999969</v>
      </c>
      <c r="M2430" s="47">
        <f t="shared" si="645"/>
        <v>-1.8795999999999962</v>
      </c>
      <c r="N2430" s="50"/>
      <c r="O2430" s="50"/>
      <c r="P2430" s="50"/>
      <c r="Q2430" s="51"/>
      <c r="R2430" s="21"/>
    </row>
    <row r="2431" spans="2:18" x14ac:dyDescent="0.2">
      <c r="B2431" s="48">
        <v>45</v>
      </c>
      <c r="C2431" s="55">
        <v>-0.80100000000000005</v>
      </c>
      <c r="D2431" s="55"/>
      <c r="E2431" s="47">
        <f t="shared" si="638"/>
        <v>-0.82250000000000001</v>
      </c>
      <c r="F2431" s="34">
        <f t="shared" si="637"/>
        <v>3</v>
      </c>
      <c r="G2431" s="47">
        <f t="shared" si="639"/>
        <v>-2.4675000000000002</v>
      </c>
      <c r="H2431" s="54"/>
      <c r="I2431" s="34">
        <v>45</v>
      </c>
      <c r="J2431" s="56">
        <v>-0.80100000000000005</v>
      </c>
      <c r="K2431" s="47">
        <f t="shared" si="643"/>
        <v>-0.85050000000000003</v>
      </c>
      <c r="L2431" s="34">
        <f t="shared" si="644"/>
        <v>2.5200000000000031</v>
      </c>
      <c r="M2431" s="47">
        <f t="shared" si="645"/>
        <v>-2.1432600000000028</v>
      </c>
      <c r="N2431" s="51"/>
      <c r="O2431" s="53"/>
      <c r="P2431" s="53"/>
      <c r="Q2431" s="51"/>
    </row>
    <row r="2432" spans="2:18" x14ac:dyDescent="0.2">
      <c r="B2432" s="48">
        <v>47</v>
      </c>
      <c r="C2432" s="55">
        <v>-0.14000000000000001</v>
      </c>
      <c r="D2432" s="55"/>
      <c r="E2432" s="47">
        <f t="shared" si="638"/>
        <v>-0.47050000000000003</v>
      </c>
      <c r="F2432" s="34">
        <f t="shared" si="637"/>
        <v>2</v>
      </c>
      <c r="G2432" s="47">
        <f t="shared" si="639"/>
        <v>-0.94100000000000006</v>
      </c>
      <c r="H2432" s="54"/>
      <c r="I2432" s="48">
        <v>47</v>
      </c>
      <c r="J2432" s="48">
        <v>-0.14000000000000001</v>
      </c>
      <c r="K2432" s="47">
        <f t="shared" si="643"/>
        <v>-0.47050000000000003</v>
      </c>
      <c r="L2432" s="34">
        <f t="shared" si="644"/>
        <v>2</v>
      </c>
      <c r="M2432" s="47">
        <f t="shared" si="645"/>
        <v>-0.94100000000000006</v>
      </c>
      <c r="N2432" s="51"/>
      <c r="O2432" s="57"/>
      <c r="P2432" s="57"/>
      <c r="Q2432" s="51"/>
    </row>
    <row r="2433" spans="2:18" x14ac:dyDescent="0.2">
      <c r="B2433" s="48">
        <v>49</v>
      </c>
      <c r="C2433" s="55">
        <v>0.55800000000000005</v>
      </c>
      <c r="D2433" s="55"/>
      <c r="E2433" s="47">
        <f t="shared" si="638"/>
        <v>0.20900000000000002</v>
      </c>
      <c r="F2433" s="34">
        <f t="shared" si="637"/>
        <v>2</v>
      </c>
      <c r="G2433" s="47">
        <f t="shared" si="639"/>
        <v>0.41800000000000004</v>
      </c>
      <c r="H2433" s="51"/>
      <c r="I2433" s="48">
        <v>49</v>
      </c>
      <c r="J2433" s="48">
        <v>0.55800000000000005</v>
      </c>
      <c r="K2433" s="47">
        <f t="shared" si="643"/>
        <v>0.20900000000000002</v>
      </c>
      <c r="L2433" s="34">
        <f t="shared" si="644"/>
        <v>2</v>
      </c>
      <c r="M2433" s="47">
        <f t="shared" si="645"/>
        <v>0.41800000000000004</v>
      </c>
      <c r="N2433" s="51"/>
      <c r="O2433" s="57"/>
      <c r="P2433" s="57"/>
      <c r="Q2433" s="51"/>
    </row>
    <row r="2434" spans="2:18" x14ac:dyDescent="0.2">
      <c r="B2434" s="48">
        <v>50</v>
      </c>
      <c r="C2434" s="55">
        <v>1.22</v>
      </c>
      <c r="D2434" s="55"/>
      <c r="E2434" s="47">
        <f t="shared" si="638"/>
        <v>0.88900000000000001</v>
      </c>
      <c r="F2434" s="34">
        <f t="shared" si="637"/>
        <v>1</v>
      </c>
      <c r="G2434" s="47">
        <f t="shared" si="639"/>
        <v>0.88900000000000001</v>
      </c>
      <c r="H2434" s="51"/>
      <c r="I2434" s="48">
        <v>50</v>
      </c>
      <c r="J2434" s="48">
        <v>1.22</v>
      </c>
      <c r="K2434" s="47">
        <f t="shared" si="643"/>
        <v>0.88900000000000001</v>
      </c>
      <c r="L2434" s="34">
        <f t="shared" si="644"/>
        <v>1</v>
      </c>
      <c r="M2434" s="47">
        <f t="shared" si="645"/>
        <v>0.88900000000000001</v>
      </c>
      <c r="N2434" s="57"/>
      <c r="O2434" s="57"/>
      <c r="P2434" s="57"/>
      <c r="Q2434" s="51"/>
    </row>
    <row r="2435" spans="2:18" x14ac:dyDescent="0.2">
      <c r="B2435" s="48">
        <v>55</v>
      </c>
      <c r="C2435" s="55">
        <v>1.2589999999999999</v>
      </c>
      <c r="D2435" s="55"/>
      <c r="E2435" s="47">
        <f t="shared" si="638"/>
        <v>1.2395</v>
      </c>
      <c r="F2435" s="34">
        <f t="shared" si="637"/>
        <v>5</v>
      </c>
      <c r="G2435" s="47">
        <f t="shared" si="639"/>
        <v>6.1974999999999998</v>
      </c>
      <c r="H2435" s="51"/>
      <c r="I2435" s="48">
        <v>55</v>
      </c>
      <c r="J2435" s="48">
        <v>1.2589999999999999</v>
      </c>
      <c r="K2435" s="47">
        <f t="shared" si="643"/>
        <v>1.2395</v>
      </c>
      <c r="L2435" s="34">
        <f t="shared" si="644"/>
        <v>5</v>
      </c>
      <c r="M2435" s="47">
        <f t="shared" si="645"/>
        <v>6.1974999999999998</v>
      </c>
      <c r="N2435" s="57"/>
      <c r="O2435" s="57"/>
      <c r="P2435" s="57"/>
      <c r="Q2435" s="51"/>
    </row>
    <row r="2436" spans="2:18" x14ac:dyDescent="0.2">
      <c r="B2436" s="48">
        <v>60</v>
      </c>
      <c r="C2436" s="55">
        <v>1.4530000000000001</v>
      </c>
      <c r="D2436" s="55"/>
      <c r="E2436" s="47">
        <f t="shared" si="638"/>
        <v>1.3559999999999999</v>
      </c>
      <c r="F2436" s="34">
        <f t="shared" si="637"/>
        <v>5</v>
      </c>
      <c r="G2436" s="47">
        <f t="shared" si="639"/>
        <v>6.7799999999999994</v>
      </c>
      <c r="H2436" s="51"/>
      <c r="I2436" s="48">
        <v>60</v>
      </c>
      <c r="J2436" s="48">
        <v>1.4530000000000001</v>
      </c>
      <c r="K2436" s="47">
        <f t="shared" si="643"/>
        <v>1.3559999999999999</v>
      </c>
      <c r="L2436" s="34">
        <f t="shared" si="644"/>
        <v>5</v>
      </c>
      <c r="M2436" s="47">
        <f t="shared" si="645"/>
        <v>6.7799999999999994</v>
      </c>
      <c r="N2436" s="57"/>
      <c r="O2436" s="57"/>
      <c r="P2436" s="57"/>
      <c r="Q2436" s="51"/>
    </row>
    <row r="2437" spans="2:18" x14ac:dyDescent="0.2">
      <c r="B2437" s="48">
        <v>63</v>
      </c>
      <c r="C2437" s="55">
        <v>3.4590000000000001</v>
      </c>
      <c r="D2437" s="55"/>
      <c r="E2437" s="47">
        <f t="shared" si="638"/>
        <v>2.456</v>
      </c>
      <c r="F2437" s="34">
        <f t="shared" si="637"/>
        <v>3</v>
      </c>
      <c r="G2437" s="47">
        <f t="shared" si="639"/>
        <v>7.3680000000000003</v>
      </c>
      <c r="H2437" s="47"/>
      <c r="I2437" s="48">
        <v>63</v>
      </c>
      <c r="J2437" s="48">
        <v>3.4590000000000001</v>
      </c>
      <c r="K2437" s="47">
        <f t="shared" si="643"/>
        <v>2.456</v>
      </c>
      <c r="L2437" s="34">
        <f t="shared" si="644"/>
        <v>3</v>
      </c>
      <c r="M2437" s="47">
        <f t="shared" si="645"/>
        <v>7.3680000000000003</v>
      </c>
      <c r="N2437" s="57"/>
      <c r="O2437" s="57"/>
      <c r="P2437" s="57"/>
      <c r="Q2437" s="51"/>
    </row>
    <row r="2438" spans="2:18" x14ac:dyDescent="0.2">
      <c r="B2438" s="48">
        <v>66</v>
      </c>
      <c r="C2438" s="55">
        <v>4.8</v>
      </c>
      <c r="D2438" s="55"/>
      <c r="E2438" s="47">
        <f t="shared" si="638"/>
        <v>4.1295000000000002</v>
      </c>
      <c r="F2438" s="34">
        <f t="shared" si="637"/>
        <v>3</v>
      </c>
      <c r="G2438" s="47">
        <f t="shared" si="639"/>
        <v>12.388500000000001</v>
      </c>
      <c r="H2438" s="47"/>
      <c r="I2438" s="48">
        <v>66</v>
      </c>
      <c r="J2438" s="48">
        <v>4.8</v>
      </c>
      <c r="K2438" s="47">
        <f t="shared" si="643"/>
        <v>4.1295000000000002</v>
      </c>
      <c r="L2438" s="34">
        <f t="shared" si="644"/>
        <v>3</v>
      </c>
      <c r="M2438" s="47">
        <f t="shared" si="645"/>
        <v>12.388500000000001</v>
      </c>
      <c r="N2438" s="53"/>
      <c r="O2438" s="57"/>
      <c r="P2438" s="57"/>
      <c r="Q2438" s="51"/>
    </row>
    <row r="2439" spans="2:18" x14ac:dyDescent="0.2">
      <c r="B2439" s="48">
        <v>70</v>
      </c>
      <c r="C2439" s="55">
        <v>4.58</v>
      </c>
      <c r="D2439" s="55"/>
      <c r="E2439" s="47">
        <f t="shared" si="638"/>
        <v>4.6899999999999995</v>
      </c>
      <c r="F2439" s="34">
        <f t="shared" si="637"/>
        <v>4</v>
      </c>
      <c r="G2439" s="47">
        <f t="shared" si="639"/>
        <v>18.759999999999998</v>
      </c>
      <c r="H2439" s="47"/>
      <c r="I2439" s="48">
        <v>70</v>
      </c>
      <c r="J2439" s="48">
        <v>4.58</v>
      </c>
      <c r="K2439" s="47">
        <f t="shared" si="643"/>
        <v>4.6899999999999995</v>
      </c>
      <c r="L2439" s="34">
        <f t="shared" si="644"/>
        <v>4</v>
      </c>
      <c r="M2439" s="47">
        <f t="shared" si="645"/>
        <v>18.759999999999998</v>
      </c>
      <c r="N2439" s="50"/>
      <c r="O2439" s="50"/>
      <c r="P2439" s="50"/>
      <c r="Q2439" s="51"/>
      <c r="R2439" s="21"/>
    </row>
    <row r="2440" spans="2:18" x14ac:dyDescent="0.2">
      <c r="B2440" s="48">
        <v>75</v>
      </c>
      <c r="C2440" s="55">
        <v>4.7880000000000003</v>
      </c>
      <c r="D2440" s="55"/>
      <c r="E2440" s="47">
        <f t="shared" si="638"/>
        <v>4.6840000000000002</v>
      </c>
      <c r="F2440" s="34">
        <f t="shared" si="637"/>
        <v>5</v>
      </c>
      <c r="G2440" s="47">
        <f t="shared" si="639"/>
        <v>23.42</v>
      </c>
      <c r="H2440" s="47"/>
      <c r="I2440" s="47">
        <v>75</v>
      </c>
      <c r="J2440" s="48">
        <v>4.7880000000000003</v>
      </c>
      <c r="K2440" s="47">
        <f t="shared" si="643"/>
        <v>4.6840000000000002</v>
      </c>
      <c r="L2440" s="34">
        <f t="shared" si="644"/>
        <v>5</v>
      </c>
      <c r="M2440" s="47">
        <f t="shared" si="645"/>
        <v>23.42</v>
      </c>
      <c r="N2440" s="50"/>
      <c r="O2440" s="50"/>
      <c r="P2440" s="50"/>
      <c r="Q2440" s="51"/>
      <c r="R2440" s="21"/>
    </row>
    <row r="2441" spans="2:18" x14ac:dyDescent="0.2">
      <c r="B2441" s="48"/>
      <c r="C2441" s="55"/>
      <c r="D2441" s="55"/>
      <c r="E2441" s="47"/>
      <c r="F2441" s="34"/>
      <c r="G2441" s="47"/>
      <c r="H2441" s="47"/>
      <c r="I2441" s="47"/>
      <c r="J2441" s="48"/>
      <c r="K2441" s="47"/>
      <c r="L2441" s="34"/>
      <c r="M2441" s="47"/>
      <c r="N2441" s="50"/>
      <c r="O2441" s="50"/>
      <c r="P2441" s="50"/>
      <c r="Q2441" s="51"/>
      <c r="R2441" s="21"/>
    </row>
    <row r="2442" spans="2:18" x14ac:dyDescent="0.2">
      <c r="B2442" s="48"/>
      <c r="C2442" s="55"/>
      <c r="D2442" s="55"/>
      <c r="E2442" s="47"/>
      <c r="F2442" s="34">
        <f>SUM(F2416:F2441)</f>
        <v>75</v>
      </c>
      <c r="G2442" s="47">
        <f>SUM(G2416:G2441)</f>
        <v>64.042000000000002</v>
      </c>
      <c r="H2442" s="47"/>
      <c r="I2442" s="47"/>
      <c r="J2442" s="48"/>
      <c r="K2442" s="47"/>
      <c r="L2442" s="34">
        <f>SUM(L2417:L2441)</f>
        <v>75</v>
      </c>
      <c r="M2442" s="34">
        <f>SUM(M2417:M2441)</f>
        <v>52.57162000000001</v>
      </c>
      <c r="N2442" s="50"/>
      <c r="O2442" s="50"/>
      <c r="P2442" s="50"/>
      <c r="Q2442" s="51"/>
      <c r="R2442" s="21"/>
    </row>
    <row r="2443" spans="2:18" x14ac:dyDescent="0.2">
      <c r="B2443" s="48"/>
      <c r="C2443" s="55"/>
      <c r="D2443" s="55"/>
      <c r="E2443" s="47"/>
      <c r="F2443" s="34"/>
      <c r="G2443" s="47"/>
      <c r="H2443" s="34"/>
      <c r="I2443" s="47"/>
      <c r="J2443" s="48"/>
      <c r="K2443" s="47"/>
      <c r="L2443" s="34"/>
      <c r="M2443" s="47"/>
      <c r="N2443" s="50"/>
      <c r="O2443" s="50"/>
      <c r="P2443" s="50"/>
      <c r="Q2443" s="51"/>
      <c r="R2443" s="21"/>
    </row>
    <row r="2444" spans="2:18" x14ac:dyDescent="0.2">
      <c r="B2444" s="52"/>
      <c r="C2444" s="59"/>
      <c r="D2444" s="59"/>
      <c r="E2444" s="51"/>
      <c r="F2444" s="51"/>
      <c r="G2444" s="51"/>
      <c r="H2444" s="51"/>
      <c r="I2444" s="47"/>
      <c r="J2444" s="48"/>
      <c r="K2444" s="47"/>
      <c r="L2444" s="34"/>
      <c r="M2444" s="47"/>
      <c r="N2444" s="51"/>
      <c r="O2444" s="51"/>
      <c r="P2444" s="51"/>
      <c r="Q2444" s="51"/>
    </row>
    <row r="2445" spans="2:18" x14ac:dyDescent="0.2">
      <c r="B2445" s="52"/>
      <c r="C2445" s="59"/>
      <c r="D2445" s="59"/>
      <c r="E2445" s="51"/>
      <c r="F2445" s="51"/>
      <c r="G2445" s="51"/>
      <c r="H2445" s="34" t="s">
        <v>10</v>
      </c>
      <c r="I2445" s="34"/>
      <c r="J2445" s="34">
        <f>G2442</f>
        <v>64.042000000000002</v>
      </c>
      <c r="K2445" s="47" t="s">
        <v>11</v>
      </c>
      <c r="L2445" s="34">
        <f>M2442</f>
        <v>52.57162000000001</v>
      </c>
      <c r="M2445" s="47">
        <f>J2445-L2445</f>
        <v>11.470379999999992</v>
      </c>
      <c r="N2445" s="51"/>
      <c r="O2445" s="51"/>
      <c r="P2445" s="51"/>
      <c r="Q2445" s="51"/>
    </row>
    <row r="2446" spans="2:18" ht="15" x14ac:dyDescent="0.2">
      <c r="B2446" s="58"/>
      <c r="C2446" s="61"/>
      <c r="D2446" s="61"/>
      <c r="E2446" s="58"/>
      <c r="F2446" s="54" t="s">
        <v>7</v>
      </c>
      <c r="G2446" s="54"/>
      <c r="H2446" s="160">
        <v>13.8</v>
      </c>
      <c r="I2446" s="160"/>
      <c r="J2446" s="58"/>
      <c r="K2446" s="58"/>
      <c r="L2446" s="58"/>
      <c r="M2446" s="58"/>
      <c r="N2446" s="57"/>
      <c r="O2446" s="57"/>
      <c r="P2446" s="57"/>
      <c r="Q2446" s="51"/>
    </row>
    <row r="2447" spans="2:18" x14ac:dyDescent="0.2">
      <c r="B2447" s="161" t="s">
        <v>8</v>
      </c>
      <c r="C2447" s="161"/>
      <c r="D2447" s="161"/>
      <c r="E2447" s="161"/>
      <c r="F2447" s="161"/>
      <c r="G2447" s="161"/>
      <c r="H2447" s="51"/>
      <c r="I2447" s="161" t="s">
        <v>9</v>
      </c>
      <c r="J2447" s="161"/>
      <c r="K2447" s="161"/>
      <c r="L2447" s="161"/>
      <c r="M2447" s="161"/>
      <c r="N2447" s="62"/>
      <c r="O2447" s="62"/>
      <c r="P2447" s="50">
        <f>I2462-I2460</f>
        <v>18</v>
      </c>
      <c r="Q2447" s="51"/>
    </row>
    <row r="2448" spans="2:18" x14ac:dyDescent="0.2">
      <c r="B2448" s="34">
        <v>0</v>
      </c>
      <c r="C2448" s="47">
        <v>2.1059999999999999</v>
      </c>
      <c r="D2448" s="47"/>
      <c r="E2448" s="34"/>
      <c r="F2448" s="34"/>
      <c r="G2448" s="34"/>
      <c r="H2448" s="34"/>
      <c r="I2448" s="33"/>
      <c r="J2448" s="33"/>
      <c r="K2448" s="47"/>
      <c r="L2448" s="34"/>
      <c r="M2448" s="47"/>
      <c r="N2448" s="50"/>
      <c r="O2448" s="50"/>
      <c r="P2448" s="50"/>
      <c r="Q2448" s="51"/>
      <c r="R2448" s="21"/>
    </row>
    <row r="2449" spans="2:18" x14ac:dyDescent="0.2">
      <c r="B2449" s="34">
        <v>3</v>
      </c>
      <c r="C2449" s="47">
        <v>2.012</v>
      </c>
      <c r="D2449" s="47"/>
      <c r="E2449" s="47">
        <f>(C2448+C2449)/2</f>
        <v>2.0590000000000002</v>
      </c>
      <c r="F2449" s="34">
        <f t="shared" ref="F2449:F2469" si="646">B2449-B2448</f>
        <v>3</v>
      </c>
      <c r="G2449" s="47">
        <f>E2449*F2449</f>
        <v>6.1770000000000005</v>
      </c>
      <c r="H2449" s="34"/>
      <c r="I2449" s="51"/>
      <c r="J2449" s="51"/>
      <c r="K2449" s="47"/>
      <c r="L2449" s="34"/>
      <c r="M2449" s="47"/>
      <c r="N2449" s="50"/>
      <c r="O2449" s="50"/>
      <c r="P2449" s="50"/>
      <c r="Q2449" s="52"/>
      <c r="R2449" s="21"/>
    </row>
    <row r="2450" spans="2:18" x14ac:dyDescent="0.2">
      <c r="B2450" s="34">
        <v>6</v>
      </c>
      <c r="C2450" s="47">
        <v>2.0049999999999999</v>
      </c>
      <c r="D2450" s="47"/>
      <c r="E2450" s="47">
        <f t="shared" ref="E2450:E2469" si="647">(C2449+C2450)/2</f>
        <v>2.0084999999999997</v>
      </c>
      <c r="F2450" s="34">
        <f t="shared" si="646"/>
        <v>3</v>
      </c>
      <c r="G2450" s="47">
        <f t="shared" ref="G2450:G2469" si="648">E2450*F2450</f>
        <v>6.0254999999999992</v>
      </c>
      <c r="H2450" s="34"/>
      <c r="I2450" s="51"/>
      <c r="J2450" s="51"/>
      <c r="K2450" s="47"/>
      <c r="L2450" s="34"/>
      <c r="M2450" s="47"/>
      <c r="N2450" s="50"/>
      <c r="O2450" s="50"/>
      <c r="P2450" s="50"/>
      <c r="Q2450" s="52"/>
      <c r="R2450" s="21"/>
    </row>
    <row r="2451" spans="2:18" x14ac:dyDescent="0.2">
      <c r="B2451" s="34">
        <v>8</v>
      </c>
      <c r="C2451" s="47">
        <v>1.0049999999999999</v>
      </c>
      <c r="D2451" s="47"/>
      <c r="E2451" s="47">
        <f t="shared" si="647"/>
        <v>1.5049999999999999</v>
      </c>
      <c r="F2451" s="34">
        <f t="shared" si="646"/>
        <v>2</v>
      </c>
      <c r="G2451" s="47">
        <f t="shared" si="648"/>
        <v>3.01</v>
      </c>
      <c r="H2451" s="34"/>
      <c r="I2451" s="33"/>
      <c r="J2451" s="33"/>
      <c r="K2451" s="47"/>
      <c r="L2451" s="34"/>
      <c r="M2451" s="47"/>
      <c r="N2451" s="50"/>
      <c r="O2451" s="50"/>
      <c r="P2451" s="50"/>
      <c r="Q2451" s="52"/>
      <c r="R2451" s="21"/>
    </row>
    <row r="2452" spans="2:18" x14ac:dyDescent="0.2">
      <c r="B2452" s="34">
        <v>10</v>
      </c>
      <c r="C2452" s="47">
        <v>0.39800000000000002</v>
      </c>
      <c r="D2452" s="47"/>
      <c r="E2452" s="47">
        <f t="shared" si="647"/>
        <v>0.70150000000000001</v>
      </c>
      <c r="F2452" s="34">
        <f t="shared" si="646"/>
        <v>2</v>
      </c>
      <c r="G2452" s="47">
        <f t="shared" si="648"/>
        <v>1.403</v>
      </c>
      <c r="H2452" s="34"/>
      <c r="I2452" s="33"/>
      <c r="J2452" s="33"/>
      <c r="K2452" s="47"/>
      <c r="L2452" s="34"/>
      <c r="M2452" s="47"/>
      <c r="N2452" s="50"/>
      <c r="O2452" s="50"/>
      <c r="P2452" s="50"/>
      <c r="Q2452" s="52"/>
      <c r="R2452" s="21"/>
    </row>
    <row r="2453" spans="2:18" x14ac:dyDescent="0.2">
      <c r="B2453" s="34">
        <v>12</v>
      </c>
      <c r="C2453" s="47">
        <v>-9.5000000000000001E-2</v>
      </c>
      <c r="D2453" s="47"/>
      <c r="E2453" s="47">
        <f t="shared" si="647"/>
        <v>0.15150000000000002</v>
      </c>
      <c r="F2453" s="34">
        <f t="shared" si="646"/>
        <v>2</v>
      </c>
      <c r="G2453" s="47">
        <f t="shared" si="648"/>
        <v>0.30300000000000005</v>
      </c>
      <c r="H2453" s="34"/>
      <c r="I2453" s="33"/>
      <c r="J2453" s="33"/>
      <c r="K2453" s="47"/>
      <c r="L2453" s="34"/>
      <c r="M2453" s="47"/>
      <c r="N2453" s="50"/>
      <c r="O2453" s="50"/>
      <c r="P2453" s="50"/>
      <c r="Q2453" s="52"/>
      <c r="R2453" s="21"/>
    </row>
    <row r="2454" spans="2:18" x14ac:dyDescent="0.2">
      <c r="B2454" s="34">
        <v>15</v>
      </c>
      <c r="C2454" s="47">
        <v>-0.4</v>
      </c>
      <c r="D2454" s="47"/>
      <c r="E2454" s="47">
        <f t="shared" si="647"/>
        <v>-0.2475</v>
      </c>
      <c r="F2454" s="34">
        <f t="shared" si="646"/>
        <v>3</v>
      </c>
      <c r="G2454" s="47">
        <f t="shared" si="648"/>
        <v>-0.74249999999999994</v>
      </c>
      <c r="H2454" s="51"/>
      <c r="I2454" s="33">
        <v>0</v>
      </c>
      <c r="J2454" s="33">
        <v>2.1059999999999999</v>
      </c>
      <c r="K2454" s="47"/>
      <c r="L2454" s="34"/>
      <c r="M2454" s="47"/>
      <c r="N2454" s="50"/>
      <c r="O2454" s="50"/>
      <c r="P2454" s="50"/>
      <c r="Q2454" s="52"/>
      <c r="R2454" s="21"/>
    </row>
    <row r="2455" spans="2:18" x14ac:dyDescent="0.2">
      <c r="B2455" s="34">
        <v>18</v>
      </c>
      <c r="C2455" s="47">
        <v>-0.54400000000000004</v>
      </c>
      <c r="D2455" s="47"/>
      <c r="E2455" s="47">
        <f t="shared" si="647"/>
        <v>-0.47200000000000003</v>
      </c>
      <c r="F2455" s="34">
        <f t="shared" si="646"/>
        <v>3</v>
      </c>
      <c r="G2455" s="47">
        <f t="shared" si="648"/>
        <v>-1.4160000000000001</v>
      </c>
      <c r="H2455" s="51"/>
      <c r="I2455" s="33">
        <v>3</v>
      </c>
      <c r="J2455" s="33">
        <v>2.012</v>
      </c>
      <c r="K2455" s="47">
        <f t="shared" ref="K2455:K2471" si="649">AVERAGE(J2454,J2455)</f>
        <v>2.0590000000000002</v>
      </c>
      <c r="L2455" s="34">
        <f t="shared" ref="L2455:L2471" si="650">I2455-I2454</f>
        <v>3</v>
      </c>
      <c r="M2455" s="47">
        <f t="shared" ref="M2455:M2471" si="651">L2455*K2455</f>
        <v>6.1770000000000005</v>
      </c>
      <c r="N2455" s="50"/>
      <c r="O2455" s="50"/>
      <c r="P2455" s="50"/>
      <c r="Q2455" s="52"/>
      <c r="R2455" s="21"/>
    </row>
    <row r="2456" spans="2:18" x14ac:dyDescent="0.2">
      <c r="B2456" s="34">
        <v>21</v>
      </c>
      <c r="C2456" s="47">
        <v>-0.59799999999999998</v>
      </c>
      <c r="D2456" s="47"/>
      <c r="E2456" s="47">
        <f t="shared" si="647"/>
        <v>-0.57099999999999995</v>
      </c>
      <c r="F2456" s="34">
        <f t="shared" si="646"/>
        <v>3</v>
      </c>
      <c r="G2456" s="47">
        <f t="shared" si="648"/>
        <v>-1.7129999999999999</v>
      </c>
      <c r="H2456" s="51"/>
      <c r="I2456" s="33">
        <v>6</v>
      </c>
      <c r="J2456" s="33">
        <v>2.0049999999999999</v>
      </c>
      <c r="K2456" s="47">
        <f t="shared" si="649"/>
        <v>2.0084999999999997</v>
      </c>
      <c r="L2456" s="34">
        <f t="shared" si="650"/>
        <v>3</v>
      </c>
      <c r="M2456" s="47">
        <f t="shared" si="651"/>
        <v>6.0254999999999992</v>
      </c>
      <c r="N2456" s="53"/>
      <c r="O2456" s="53"/>
      <c r="P2456" s="53"/>
      <c r="Q2456" s="52"/>
      <c r="R2456" s="21"/>
    </row>
    <row r="2457" spans="2:18" x14ac:dyDescent="0.2">
      <c r="B2457" s="34">
        <v>23</v>
      </c>
      <c r="C2457" s="47">
        <v>-0.62</v>
      </c>
      <c r="D2457" s="47"/>
      <c r="E2457" s="47">
        <f t="shared" si="647"/>
        <v>-0.60899999999999999</v>
      </c>
      <c r="F2457" s="34">
        <f t="shared" si="646"/>
        <v>2</v>
      </c>
      <c r="G2457" s="47">
        <f t="shared" si="648"/>
        <v>-1.218</v>
      </c>
      <c r="H2457" s="34"/>
      <c r="I2457" s="33">
        <v>8</v>
      </c>
      <c r="J2457" s="33">
        <v>1.0049999999999999</v>
      </c>
      <c r="K2457" s="47">
        <f t="shared" si="649"/>
        <v>1.5049999999999999</v>
      </c>
      <c r="L2457" s="34">
        <f t="shared" si="650"/>
        <v>2</v>
      </c>
      <c r="M2457" s="47">
        <f t="shared" si="651"/>
        <v>3.01</v>
      </c>
      <c r="N2457" s="50"/>
      <c r="O2457" s="50"/>
      <c r="P2457" s="50"/>
      <c r="Q2457" s="52"/>
      <c r="R2457" s="21"/>
    </row>
    <row r="2458" spans="2:18" x14ac:dyDescent="0.2">
      <c r="B2458" s="34">
        <v>26</v>
      </c>
      <c r="C2458" s="47">
        <v>-0.69299999999999995</v>
      </c>
      <c r="D2458" s="47"/>
      <c r="E2458" s="47">
        <f t="shared" si="647"/>
        <v>-0.65649999999999997</v>
      </c>
      <c r="F2458" s="34">
        <f t="shared" si="646"/>
        <v>3</v>
      </c>
      <c r="G2458" s="47">
        <f t="shared" si="648"/>
        <v>-1.9695</v>
      </c>
      <c r="H2458" s="34"/>
      <c r="I2458" s="33">
        <v>10</v>
      </c>
      <c r="J2458" s="33">
        <v>0.39800000000000002</v>
      </c>
      <c r="K2458" s="47">
        <f t="shared" si="649"/>
        <v>0.70150000000000001</v>
      </c>
      <c r="L2458" s="34">
        <f t="shared" si="650"/>
        <v>2</v>
      </c>
      <c r="M2458" s="47">
        <f t="shared" si="651"/>
        <v>1.403</v>
      </c>
      <c r="N2458" s="53"/>
      <c r="O2458" s="53"/>
      <c r="P2458" s="53"/>
      <c r="Q2458" s="52"/>
      <c r="R2458" s="21"/>
    </row>
    <row r="2459" spans="2:18" x14ac:dyDescent="0.2">
      <c r="B2459" s="34">
        <v>29</v>
      </c>
      <c r="C2459" s="47">
        <v>-0.68500000000000005</v>
      </c>
      <c r="D2459" s="47"/>
      <c r="E2459" s="47">
        <f t="shared" si="647"/>
        <v>-0.68900000000000006</v>
      </c>
      <c r="F2459" s="34">
        <f t="shared" si="646"/>
        <v>3</v>
      </c>
      <c r="G2459" s="47">
        <f t="shared" si="648"/>
        <v>-2.0670000000000002</v>
      </c>
      <c r="H2459" s="34"/>
      <c r="I2459" s="34">
        <f>I2460-(J2459-J2460)*2</f>
        <v>11.76</v>
      </c>
      <c r="J2459" s="34">
        <v>0</v>
      </c>
      <c r="K2459" s="47">
        <f t="shared" si="649"/>
        <v>0.19900000000000001</v>
      </c>
      <c r="L2459" s="34">
        <f t="shared" si="650"/>
        <v>1.7599999999999998</v>
      </c>
      <c r="M2459" s="47">
        <f t="shared" si="651"/>
        <v>0.35024</v>
      </c>
      <c r="N2459" s="53"/>
      <c r="O2459" s="53"/>
      <c r="P2459" s="53"/>
      <c r="Q2459" s="52"/>
      <c r="R2459" s="21"/>
    </row>
    <row r="2460" spans="2:18" x14ac:dyDescent="0.2">
      <c r="B2460" s="34">
        <v>32</v>
      </c>
      <c r="C2460" s="47">
        <v>-0.60199999999999998</v>
      </c>
      <c r="D2460" s="47"/>
      <c r="E2460" s="47">
        <f t="shared" si="647"/>
        <v>-0.64349999999999996</v>
      </c>
      <c r="F2460" s="34">
        <f t="shared" si="646"/>
        <v>3</v>
      </c>
      <c r="G2460" s="47">
        <f t="shared" si="648"/>
        <v>-1.9304999999999999</v>
      </c>
      <c r="H2460" s="34"/>
      <c r="I2460" s="33">
        <f>I2461-9</f>
        <v>15</v>
      </c>
      <c r="J2460" s="33">
        <f>J2461</f>
        <v>-1.62</v>
      </c>
      <c r="K2460" s="47">
        <f t="shared" si="649"/>
        <v>-0.81</v>
      </c>
      <c r="L2460" s="34">
        <f t="shared" si="650"/>
        <v>3.24</v>
      </c>
      <c r="M2460" s="47">
        <f t="shared" si="651"/>
        <v>-2.6244000000000005</v>
      </c>
      <c r="N2460" s="50"/>
      <c r="O2460" s="50"/>
      <c r="P2460" s="50"/>
      <c r="Q2460" s="51"/>
      <c r="R2460" s="21"/>
    </row>
    <row r="2461" spans="2:18" x14ac:dyDescent="0.2">
      <c r="B2461" s="34">
        <v>35</v>
      </c>
      <c r="C2461" s="47">
        <v>-1E-3</v>
      </c>
      <c r="D2461" s="47"/>
      <c r="E2461" s="47">
        <f t="shared" si="647"/>
        <v>-0.30149999999999999</v>
      </c>
      <c r="F2461" s="34">
        <f t="shared" si="646"/>
        <v>3</v>
      </c>
      <c r="G2461" s="47">
        <f t="shared" si="648"/>
        <v>-0.90449999999999997</v>
      </c>
      <c r="H2461" s="54"/>
      <c r="I2461" s="33">
        <v>24</v>
      </c>
      <c r="J2461" s="33">
        <v>-1.62</v>
      </c>
      <c r="K2461" s="47">
        <f t="shared" si="649"/>
        <v>-1.62</v>
      </c>
      <c r="L2461" s="34">
        <f t="shared" si="650"/>
        <v>9</v>
      </c>
      <c r="M2461" s="47">
        <f t="shared" si="651"/>
        <v>-14.580000000000002</v>
      </c>
      <c r="N2461" s="50"/>
      <c r="O2461" s="50"/>
      <c r="P2461" s="50"/>
      <c r="Q2461" s="51"/>
      <c r="R2461" s="21"/>
    </row>
    <row r="2462" spans="2:18" x14ac:dyDescent="0.2">
      <c r="B2462" s="34">
        <v>38</v>
      </c>
      <c r="C2462" s="47">
        <v>0.40600000000000003</v>
      </c>
      <c r="D2462" s="47"/>
      <c r="E2462" s="47">
        <f t="shared" si="647"/>
        <v>0.20250000000000001</v>
      </c>
      <c r="F2462" s="34">
        <f t="shared" si="646"/>
        <v>3</v>
      </c>
      <c r="G2462" s="47">
        <f t="shared" si="648"/>
        <v>0.60750000000000004</v>
      </c>
      <c r="H2462" s="54"/>
      <c r="I2462" s="34">
        <f>I2461+9</f>
        <v>33</v>
      </c>
      <c r="J2462" s="34">
        <f>J2461</f>
        <v>-1.62</v>
      </c>
      <c r="K2462" s="47">
        <f t="shared" si="649"/>
        <v>-1.62</v>
      </c>
      <c r="L2462" s="34">
        <f t="shared" si="650"/>
        <v>9</v>
      </c>
      <c r="M2462" s="47">
        <f t="shared" si="651"/>
        <v>-14.580000000000002</v>
      </c>
      <c r="N2462" s="50"/>
      <c r="O2462" s="50"/>
      <c r="P2462" s="50"/>
      <c r="Q2462" s="51"/>
      <c r="R2462" s="21"/>
    </row>
    <row r="2463" spans="2:18" x14ac:dyDescent="0.2">
      <c r="B2463" s="48">
        <v>41</v>
      </c>
      <c r="C2463" s="55">
        <v>1.198</v>
      </c>
      <c r="D2463" s="55"/>
      <c r="E2463" s="47">
        <f t="shared" si="647"/>
        <v>0.80200000000000005</v>
      </c>
      <c r="F2463" s="34">
        <f t="shared" si="646"/>
        <v>3</v>
      </c>
      <c r="G2463" s="47">
        <f t="shared" si="648"/>
        <v>2.4060000000000001</v>
      </c>
      <c r="H2463" s="54"/>
      <c r="I2463" s="34">
        <f>I2462+(J2463-J2462)*2</f>
        <v>37.04</v>
      </c>
      <c r="J2463" s="34">
        <v>0.4</v>
      </c>
      <c r="K2463" s="47">
        <f t="shared" si="649"/>
        <v>-0.6100000000000001</v>
      </c>
      <c r="L2463" s="34">
        <f t="shared" si="650"/>
        <v>4.0399999999999991</v>
      </c>
      <c r="M2463" s="47">
        <f t="shared" si="651"/>
        <v>-2.4643999999999999</v>
      </c>
      <c r="N2463" s="50"/>
      <c r="O2463" s="50"/>
      <c r="P2463" s="50"/>
      <c r="Q2463" s="51"/>
      <c r="R2463" s="21"/>
    </row>
    <row r="2464" spans="2:18" x14ac:dyDescent="0.2">
      <c r="B2464" s="48">
        <v>44</v>
      </c>
      <c r="C2464" s="55">
        <v>2.4060000000000001</v>
      </c>
      <c r="D2464" s="55"/>
      <c r="E2464" s="47">
        <f t="shared" si="647"/>
        <v>1.802</v>
      </c>
      <c r="F2464" s="34">
        <f t="shared" si="646"/>
        <v>3</v>
      </c>
      <c r="G2464" s="47">
        <f t="shared" si="648"/>
        <v>5.4060000000000006</v>
      </c>
      <c r="H2464" s="54"/>
      <c r="I2464" s="34">
        <v>38</v>
      </c>
      <c r="J2464" s="56">
        <v>0.40600000000000003</v>
      </c>
      <c r="K2464" s="47">
        <f t="shared" si="649"/>
        <v>0.40300000000000002</v>
      </c>
      <c r="L2464" s="34">
        <f t="shared" si="650"/>
        <v>0.96000000000000085</v>
      </c>
      <c r="M2464" s="47">
        <f t="shared" si="651"/>
        <v>0.38688000000000039</v>
      </c>
      <c r="N2464" s="51"/>
      <c r="O2464" s="53"/>
      <c r="P2464" s="53"/>
      <c r="Q2464" s="51"/>
    </row>
    <row r="2465" spans="2:18" x14ac:dyDescent="0.2">
      <c r="B2465" s="48">
        <v>46</v>
      </c>
      <c r="C2465" s="55">
        <v>3.2050000000000001</v>
      </c>
      <c r="D2465" s="55"/>
      <c r="E2465" s="47">
        <f t="shared" si="647"/>
        <v>2.8055000000000003</v>
      </c>
      <c r="F2465" s="34">
        <f t="shared" si="646"/>
        <v>2</v>
      </c>
      <c r="G2465" s="47">
        <f t="shared" si="648"/>
        <v>5.6110000000000007</v>
      </c>
      <c r="H2465" s="54"/>
      <c r="I2465" s="48">
        <v>41</v>
      </c>
      <c r="J2465" s="48">
        <v>1.198</v>
      </c>
      <c r="K2465" s="47">
        <f t="shared" si="649"/>
        <v>0.80200000000000005</v>
      </c>
      <c r="L2465" s="34">
        <f t="shared" si="650"/>
        <v>3</v>
      </c>
      <c r="M2465" s="47">
        <f t="shared" si="651"/>
        <v>2.4060000000000001</v>
      </c>
      <c r="N2465" s="51"/>
      <c r="O2465" s="57"/>
      <c r="P2465" s="57"/>
      <c r="Q2465" s="51"/>
    </row>
    <row r="2466" spans="2:18" x14ac:dyDescent="0.2">
      <c r="B2466" s="48">
        <v>49</v>
      </c>
      <c r="C2466" s="55">
        <v>3.3159999999999998</v>
      </c>
      <c r="D2466" s="55"/>
      <c r="E2466" s="47">
        <f t="shared" si="647"/>
        <v>3.2605</v>
      </c>
      <c r="F2466" s="34">
        <f t="shared" si="646"/>
        <v>3</v>
      </c>
      <c r="G2466" s="47">
        <f t="shared" si="648"/>
        <v>9.7814999999999994</v>
      </c>
      <c r="H2466" s="51"/>
      <c r="I2466" s="48">
        <v>44</v>
      </c>
      <c r="J2466" s="48">
        <v>2.4060000000000001</v>
      </c>
      <c r="K2466" s="47">
        <f t="shared" si="649"/>
        <v>1.802</v>
      </c>
      <c r="L2466" s="34">
        <f t="shared" si="650"/>
        <v>3</v>
      </c>
      <c r="M2466" s="47">
        <f t="shared" si="651"/>
        <v>5.4060000000000006</v>
      </c>
      <c r="N2466" s="51"/>
      <c r="O2466" s="57"/>
      <c r="P2466" s="57"/>
      <c r="Q2466" s="51"/>
    </row>
    <row r="2467" spans="2:18" x14ac:dyDescent="0.2">
      <c r="B2467" s="48">
        <v>51</v>
      </c>
      <c r="C2467" s="55">
        <v>4.6050000000000004</v>
      </c>
      <c r="D2467" s="55"/>
      <c r="E2467" s="47">
        <f t="shared" si="647"/>
        <v>3.9605000000000001</v>
      </c>
      <c r="F2467" s="34">
        <f t="shared" si="646"/>
        <v>2</v>
      </c>
      <c r="G2467" s="47">
        <f t="shared" si="648"/>
        <v>7.9210000000000003</v>
      </c>
      <c r="H2467" s="51"/>
      <c r="I2467" s="48">
        <v>46</v>
      </c>
      <c r="J2467" s="48">
        <v>3.2050000000000001</v>
      </c>
      <c r="K2467" s="47">
        <f t="shared" si="649"/>
        <v>2.8055000000000003</v>
      </c>
      <c r="L2467" s="34">
        <f t="shared" si="650"/>
        <v>2</v>
      </c>
      <c r="M2467" s="47">
        <f t="shared" si="651"/>
        <v>5.6110000000000007</v>
      </c>
      <c r="N2467" s="57"/>
      <c r="O2467" s="57"/>
      <c r="P2467" s="57"/>
      <c r="Q2467" s="51"/>
    </row>
    <row r="2468" spans="2:18" x14ac:dyDescent="0.2">
      <c r="B2468" s="48">
        <v>55</v>
      </c>
      <c r="C2468" s="55">
        <v>4.617</v>
      </c>
      <c r="D2468" s="55"/>
      <c r="E2468" s="47">
        <f t="shared" si="647"/>
        <v>4.6110000000000007</v>
      </c>
      <c r="F2468" s="34">
        <f t="shared" si="646"/>
        <v>4</v>
      </c>
      <c r="G2468" s="47">
        <f t="shared" si="648"/>
        <v>18.444000000000003</v>
      </c>
      <c r="H2468" s="51"/>
      <c r="I2468" s="48">
        <v>49</v>
      </c>
      <c r="J2468" s="48">
        <v>3.3159999999999998</v>
      </c>
      <c r="K2468" s="47">
        <f t="shared" si="649"/>
        <v>3.2605</v>
      </c>
      <c r="L2468" s="34">
        <f t="shared" si="650"/>
        <v>3</v>
      </c>
      <c r="M2468" s="47">
        <f t="shared" si="651"/>
        <v>9.7814999999999994</v>
      </c>
      <c r="N2468" s="57"/>
      <c r="O2468" s="57"/>
      <c r="P2468" s="57"/>
      <c r="Q2468" s="51"/>
    </row>
    <row r="2469" spans="2:18" x14ac:dyDescent="0.2">
      <c r="B2469" s="48">
        <v>60</v>
      </c>
      <c r="C2469" s="55">
        <v>4.5949999999999998</v>
      </c>
      <c r="D2469" s="55"/>
      <c r="E2469" s="47">
        <f t="shared" si="647"/>
        <v>4.6059999999999999</v>
      </c>
      <c r="F2469" s="34">
        <f t="shared" si="646"/>
        <v>5</v>
      </c>
      <c r="G2469" s="47">
        <f t="shared" si="648"/>
        <v>23.03</v>
      </c>
      <c r="H2469" s="51"/>
      <c r="I2469" s="48">
        <v>51</v>
      </c>
      <c r="J2469" s="48">
        <v>4.6050000000000004</v>
      </c>
      <c r="K2469" s="47">
        <f t="shared" si="649"/>
        <v>3.9605000000000001</v>
      </c>
      <c r="L2469" s="34">
        <f t="shared" si="650"/>
        <v>2</v>
      </c>
      <c r="M2469" s="47">
        <f t="shared" si="651"/>
        <v>7.9210000000000003</v>
      </c>
      <c r="N2469" s="57"/>
      <c r="O2469" s="57"/>
      <c r="P2469" s="57"/>
      <c r="Q2469" s="51"/>
    </row>
    <row r="2470" spans="2:18" x14ac:dyDescent="0.2">
      <c r="B2470" s="48"/>
      <c r="C2470" s="55"/>
      <c r="D2470" s="55"/>
      <c r="E2470" s="47"/>
      <c r="F2470" s="34"/>
      <c r="G2470" s="47"/>
      <c r="H2470" s="47"/>
      <c r="I2470" s="48">
        <v>55</v>
      </c>
      <c r="J2470" s="48">
        <v>4.617</v>
      </c>
      <c r="K2470" s="47">
        <f t="shared" si="649"/>
        <v>4.6110000000000007</v>
      </c>
      <c r="L2470" s="34">
        <f t="shared" si="650"/>
        <v>4</v>
      </c>
      <c r="M2470" s="47">
        <f t="shared" si="651"/>
        <v>18.444000000000003</v>
      </c>
      <c r="N2470" s="57"/>
      <c r="O2470" s="57"/>
      <c r="P2470" s="57"/>
      <c r="Q2470" s="51"/>
    </row>
    <row r="2471" spans="2:18" x14ac:dyDescent="0.2">
      <c r="B2471" s="48"/>
      <c r="C2471" s="55"/>
      <c r="D2471" s="55"/>
      <c r="E2471" s="47"/>
      <c r="F2471" s="34"/>
      <c r="G2471" s="47"/>
      <c r="H2471" s="47"/>
      <c r="I2471" s="48">
        <v>60</v>
      </c>
      <c r="J2471" s="48">
        <v>4.5949999999999998</v>
      </c>
      <c r="K2471" s="47">
        <f t="shared" si="649"/>
        <v>4.6059999999999999</v>
      </c>
      <c r="L2471" s="34">
        <f t="shared" si="650"/>
        <v>5</v>
      </c>
      <c r="M2471" s="47">
        <f t="shared" si="651"/>
        <v>23.03</v>
      </c>
      <c r="N2471" s="53"/>
      <c r="O2471" s="57"/>
      <c r="P2471" s="57"/>
      <c r="Q2471" s="51"/>
    </row>
    <row r="2472" spans="2:18" x14ac:dyDescent="0.2">
      <c r="B2472" s="48"/>
      <c r="C2472" s="55"/>
      <c r="D2472" s="55"/>
      <c r="E2472" s="47"/>
      <c r="F2472" s="34"/>
      <c r="G2472" s="47"/>
      <c r="H2472" s="47"/>
      <c r="I2472" s="48"/>
      <c r="J2472" s="48"/>
      <c r="K2472" s="47"/>
      <c r="L2472" s="34"/>
      <c r="M2472" s="47"/>
      <c r="N2472" s="50"/>
      <c r="O2472" s="50"/>
      <c r="P2472" s="50"/>
      <c r="Q2472" s="51"/>
      <c r="R2472" s="21"/>
    </row>
    <row r="2473" spans="2:18" x14ac:dyDescent="0.2">
      <c r="B2473" s="48"/>
      <c r="C2473" s="55"/>
      <c r="D2473" s="55"/>
      <c r="E2473" s="47"/>
      <c r="F2473" s="34"/>
      <c r="G2473" s="47"/>
      <c r="H2473" s="47"/>
      <c r="I2473" s="47"/>
      <c r="J2473" s="48"/>
      <c r="K2473" s="47"/>
      <c r="L2473" s="34"/>
      <c r="M2473" s="47"/>
      <c r="N2473" s="50"/>
      <c r="O2473" s="50"/>
      <c r="P2473" s="50"/>
      <c r="Q2473" s="51"/>
      <c r="R2473" s="21"/>
    </row>
    <row r="2474" spans="2:18" x14ac:dyDescent="0.2">
      <c r="B2474" s="48"/>
      <c r="C2474" s="55"/>
      <c r="D2474" s="55"/>
      <c r="E2474" s="47"/>
      <c r="F2474" s="34"/>
      <c r="G2474" s="47"/>
      <c r="H2474" s="47"/>
      <c r="I2474" s="47"/>
      <c r="J2474" s="48"/>
      <c r="K2474" s="47"/>
      <c r="L2474" s="34"/>
      <c r="M2474" s="47"/>
      <c r="N2474" s="50"/>
      <c r="O2474" s="50"/>
      <c r="P2474" s="50"/>
      <c r="Q2474" s="51"/>
      <c r="R2474" s="21"/>
    </row>
    <row r="2475" spans="2:18" x14ac:dyDescent="0.2">
      <c r="B2475" s="48"/>
      <c r="C2475" s="55"/>
      <c r="D2475" s="55"/>
      <c r="E2475" s="47"/>
      <c r="F2475" s="34">
        <f>SUM(F2449:F2474)</f>
        <v>60</v>
      </c>
      <c r="G2475" s="47">
        <f>SUM(G2449:G2474)</f>
        <v>78.164500000000004</v>
      </c>
      <c r="H2475" s="47"/>
      <c r="I2475" s="47"/>
      <c r="J2475" s="48"/>
      <c r="K2475" s="47"/>
      <c r="L2475" s="34">
        <f>SUM(L2450:L2474)</f>
        <v>60</v>
      </c>
      <c r="M2475" s="34">
        <f>SUM(M2450:M2474)</f>
        <v>55.703320000000005</v>
      </c>
      <c r="N2475" s="50"/>
      <c r="O2475" s="50"/>
      <c r="P2475" s="50"/>
      <c r="Q2475" s="51"/>
      <c r="R2475" s="21"/>
    </row>
    <row r="2476" spans="2:18" x14ac:dyDescent="0.2">
      <c r="B2476" s="48"/>
      <c r="C2476" s="55"/>
      <c r="D2476" s="55"/>
      <c r="E2476" s="47"/>
      <c r="F2476" s="34"/>
      <c r="G2476" s="47"/>
      <c r="H2476" s="34"/>
      <c r="I2476" s="47"/>
      <c r="J2476" s="48"/>
      <c r="K2476" s="47"/>
      <c r="L2476" s="34"/>
      <c r="M2476" s="47"/>
      <c r="N2476" s="50"/>
      <c r="O2476" s="50"/>
      <c r="P2476" s="50"/>
      <c r="Q2476" s="51"/>
      <c r="R2476" s="21"/>
    </row>
    <row r="2477" spans="2:18" x14ac:dyDescent="0.2">
      <c r="B2477" s="52"/>
      <c r="C2477" s="59"/>
      <c r="D2477" s="59"/>
      <c r="E2477" s="51"/>
      <c r="F2477" s="51"/>
      <c r="G2477" s="51"/>
      <c r="H2477" s="51"/>
      <c r="I2477" s="47"/>
      <c r="J2477" s="48"/>
      <c r="K2477" s="47"/>
      <c r="L2477" s="34"/>
      <c r="M2477" s="47"/>
      <c r="N2477" s="51"/>
      <c r="O2477" s="51"/>
      <c r="P2477" s="51"/>
      <c r="Q2477" s="51"/>
    </row>
    <row r="2478" spans="2:18" x14ac:dyDescent="0.2">
      <c r="B2478" s="52"/>
      <c r="C2478" s="59"/>
      <c r="D2478" s="59"/>
      <c r="E2478" s="51"/>
      <c r="F2478" s="51"/>
      <c r="G2478" s="51"/>
      <c r="H2478" s="34" t="s">
        <v>10</v>
      </c>
      <c r="I2478" s="34"/>
      <c r="J2478" s="34">
        <f>G2475</f>
        <v>78.164500000000004</v>
      </c>
      <c r="K2478" s="47" t="s">
        <v>11</v>
      </c>
      <c r="L2478" s="34">
        <f>M2475</f>
        <v>55.703320000000005</v>
      </c>
      <c r="M2478" s="47">
        <f>J2478-L2478</f>
        <v>22.461179999999999</v>
      </c>
      <c r="N2478" s="51"/>
      <c r="O2478" s="51"/>
      <c r="P2478" s="51"/>
      <c r="Q2478" s="51"/>
    </row>
    <row r="2479" spans="2:18" ht="15" x14ac:dyDescent="0.2">
      <c r="B2479" s="58"/>
      <c r="C2479" s="61"/>
      <c r="D2479" s="61"/>
      <c r="E2479" s="58"/>
      <c r="F2479" s="54" t="s">
        <v>7</v>
      </c>
      <c r="G2479" s="54"/>
      <c r="H2479" s="160">
        <v>14</v>
      </c>
      <c r="I2479" s="160"/>
      <c r="J2479" s="58"/>
      <c r="K2479" s="58"/>
      <c r="L2479" s="58"/>
      <c r="M2479" s="58"/>
      <c r="N2479" s="57"/>
      <c r="O2479" s="57"/>
      <c r="P2479" s="57"/>
      <c r="Q2479" s="51"/>
    </row>
    <row r="2480" spans="2:18" x14ac:dyDescent="0.2">
      <c r="B2480" s="161" t="s">
        <v>8</v>
      </c>
      <c r="C2480" s="161"/>
      <c r="D2480" s="161"/>
      <c r="E2480" s="161"/>
      <c r="F2480" s="161"/>
      <c r="G2480" s="161"/>
      <c r="H2480" s="51"/>
      <c r="I2480" s="161" t="s">
        <v>9</v>
      </c>
      <c r="J2480" s="161"/>
      <c r="K2480" s="161"/>
      <c r="L2480" s="161"/>
      <c r="M2480" s="161"/>
      <c r="N2480" s="62"/>
      <c r="O2480" s="62"/>
      <c r="P2480" s="50">
        <f>I2495-I2493</f>
        <v>18</v>
      </c>
      <c r="Q2480" s="51"/>
    </row>
    <row r="2481" spans="2:18" x14ac:dyDescent="0.2">
      <c r="B2481" s="34">
        <v>0</v>
      </c>
      <c r="C2481" s="47">
        <v>-4.0000000000000001E-3</v>
      </c>
      <c r="D2481" s="47"/>
      <c r="E2481" s="34"/>
      <c r="F2481" s="34"/>
      <c r="G2481" s="34"/>
      <c r="H2481" s="34"/>
      <c r="I2481" s="33"/>
      <c r="J2481" s="33"/>
      <c r="K2481" s="47"/>
      <c r="L2481" s="34"/>
      <c r="M2481" s="47"/>
      <c r="N2481" s="50"/>
      <c r="O2481" s="50"/>
      <c r="P2481" s="50"/>
      <c r="Q2481" s="51"/>
      <c r="R2481" s="21"/>
    </row>
    <row r="2482" spans="2:18" x14ac:dyDescent="0.2">
      <c r="B2482" s="34">
        <v>3</v>
      </c>
      <c r="C2482" s="47">
        <v>9.7000000000000003E-2</v>
      </c>
      <c r="D2482" s="47"/>
      <c r="E2482" s="47">
        <f>(C2481+C2482)/2</f>
        <v>4.65E-2</v>
      </c>
      <c r="F2482" s="34">
        <f t="shared" ref="F2482:F2504" si="652">B2482-B2481</f>
        <v>3</v>
      </c>
      <c r="G2482" s="47">
        <f>E2482*F2482</f>
        <v>0.13950000000000001</v>
      </c>
      <c r="H2482" s="34"/>
      <c r="I2482" s="51"/>
      <c r="J2482" s="51"/>
      <c r="K2482" s="47"/>
      <c r="L2482" s="34"/>
      <c r="M2482" s="47"/>
      <c r="N2482" s="50"/>
      <c r="O2482" s="50"/>
      <c r="P2482" s="50"/>
      <c r="Q2482" s="52"/>
      <c r="R2482" s="21"/>
    </row>
    <row r="2483" spans="2:18" x14ac:dyDescent="0.2">
      <c r="B2483" s="34">
        <v>6</v>
      </c>
      <c r="C2483" s="47">
        <v>1.1970000000000001</v>
      </c>
      <c r="D2483" s="47"/>
      <c r="E2483" s="47">
        <f t="shared" ref="E2483:E2502" si="653">(C2482+C2483)/2</f>
        <v>0.64700000000000002</v>
      </c>
      <c r="F2483" s="34">
        <f t="shared" si="652"/>
        <v>3</v>
      </c>
      <c r="G2483" s="47">
        <f t="shared" ref="G2483:G2502" si="654">E2483*F2483</f>
        <v>1.9410000000000001</v>
      </c>
      <c r="H2483" s="34"/>
      <c r="I2483" s="51"/>
      <c r="J2483" s="51"/>
      <c r="K2483" s="47"/>
      <c r="L2483" s="34"/>
      <c r="M2483" s="47"/>
      <c r="N2483" s="50"/>
      <c r="O2483" s="50"/>
      <c r="P2483" s="50"/>
      <c r="Q2483" s="52"/>
      <c r="R2483" s="21"/>
    </row>
    <row r="2484" spans="2:18" x14ac:dyDescent="0.2">
      <c r="B2484" s="34">
        <v>9</v>
      </c>
      <c r="C2484" s="47">
        <v>2.101</v>
      </c>
      <c r="D2484" s="47"/>
      <c r="E2484" s="47">
        <f t="shared" si="653"/>
        <v>1.649</v>
      </c>
      <c r="F2484" s="34">
        <f t="shared" si="652"/>
        <v>3</v>
      </c>
      <c r="G2484" s="47">
        <f t="shared" si="654"/>
        <v>4.9470000000000001</v>
      </c>
      <c r="H2484" s="34"/>
      <c r="I2484" s="33"/>
      <c r="J2484" s="33"/>
      <c r="K2484" s="47"/>
      <c r="L2484" s="34"/>
      <c r="M2484" s="47"/>
      <c r="N2484" s="50"/>
      <c r="O2484" s="50"/>
      <c r="P2484" s="50"/>
      <c r="Q2484" s="52"/>
      <c r="R2484" s="21"/>
    </row>
    <row r="2485" spans="2:18" x14ac:dyDescent="0.2">
      <c r="B2485" s="34">
        <v>12</v>
      </c>
      <c r="C2485" s="47">
        <v>2.097</v>
      </c>
      <c r="D2485" s="47"/>
      <c r="E2485" s="47">
        <f t="shared" si="653"/>
        <v>2.0990000000000002</v>
      </c>
      <c r="F2485" s="34">
        <f t="shared" si="652"/>
        <v>3</v>
      </c>
      <c r="G2485" s="47">
        <f t="shared" si="654"/>
        <v>6.2970000000000006</v>
      </c>
      <c r="H2485" s="34"/>
      <c r="I2485" s="33"/>
      <c r="J2485" s="33"/>
      <c r="K2485" s="47"/>
      <c r="L2485" s="34"/>
      <c r="M2485" s="47"/>
      <c r="N2485" s="50"/>
      <c r="O2485" s="50"/>
      <c r="P2485" s="50"/>
      <c r="Q2485" s="52"/>
      <c r="R2485" s="21"/>
    </row>
    <row r="2486" spans="2:18" x14ac:dyDescent="0.2">
      <c r="B2486" s="34">
        <v>14</v>
      </c>
      <c r="C2486" s="47">
        <v>0.997</v>
      </c>
      <c r="D2486" s="47"/>
      <c r="E2486" s="47">
        <f t="shared" si="653"/>
        <v>1.5469999999999999</v>
      </c>
      <c r="F2486" s="34">
        <f t="shared" si="652"/>
        <v>2</v>
      </c>
      <c r="G2486" s="47">
        <f t="shared" si="654"/>
        <v>3.0939999999999999</v>
      </c>
      <c r="H2486" s="34"/>
      <c r="I2486" s="33">
        <v>0</v>
      </c>
      <c r="J2486" s="33">
        <v>-4.0000000000000001E-3</v>
      </c>
      <c r="K2486" s="47"/>
      <c r="L2486" s="34"/>
      <c r="M2486" s="47"/>
      <c r="N2486" s="50"/>
      <c r="O2486" s="50"/>
      <c r="P2486" s="50"/>
      <c r="Q2486" s="52"/>
      <c r="R2486" s="21"/>
    </row>
    <row r="2487" spans="2:18" x14ac:dyDescent="0.2">
      <c r="B2487" s="34">
        <v>16</v>
      </c>
      <c r="C2487" s="47">
        <v>0.29399999999999998</v>
      </c>
      <c r="D2487" s="47"/>
      <c r="E2487" s="47">
        <f t="shared" si="653"/>
        <v>0.64549999999999996</v>
      </c>
      <c r="F2487" s="34">
        <f t="shared" si="652"/>
        <v>2</v>
      </c>
      <c r="G2487" s="47">
        <f t="shared" si="654"/>
        <v>1.2909999999999999</v>
      </c>
      <c r="H2487" s="51"/>
      <c r="I2487" s="33">
        <v>3</v>
      </c>
      <c r="J2487" s="33">
        <v>9.7000000000000003E-2</v>
      </c>
      <c r="K2487" s="47">
        <f t="shared" ref="K2487" si="655">AVERAGE(J2486,J2487)</f>
        <v>4.65E-2</v>
      </c>
      <c r="L2487" s="34">
        <f t="shared" ref="L2487" si="656">I2487-I2486</f>
        <v>3</v>
      </c>
      <c r="M2487" s="47">
        <f t="shared" ref="M2487" si="657">L2487*K2487</f>
        <v>0.13950000000000001</v>
      </c>
      <c r="N2487" s="50"/>
      <c r="O2487" s="50"/>
      <c r="P2487" s="50"/>
      <c r="Q2487" s="52"/>
      <c r="R2487" s="21"/>
    </row>
    <row r="2488" spans="2:18" x14ac:dyDescent="0.2">
      <c r="B2488" s="34">
        <v>18</v>
      </c>
      <c r="C2488" s="47">
        <v>-0.109</v>
      </c>
      <c r="D2488" s="47"/>
      <c r="E2488" s="47">
        <f t="shared" si="653"/>
        <v>9.2499999999999999E-2</v>
      </c>
      <c r="F2488" s="34">
        <f t="shared" si="652"/>
        <v>2</v>
      </c>
      <c r="G2488" s="47">
        <f t="shared" si="654"/>
        <v>0.185</v>
      </c>
      <c r="H2488" s="51"/>
      <c r="I2488" s="33">
        <v>6</v>
      </c>
      <c r="J2488" s="33">
        <v>1.1970000000000001</v>
      </c>
      <c r="K2488" s="47">
        <f t="shared" ref="K2488:K2501" si="658">AVERAGE(J2487,J2488)</f>
        <v>0.64700000000000002</v>
      </c>
      <c r="L2488" s="34">
        <f t="shared" ref="L2488:L2501" si="659">I2488-I2487</f>
        <v>3</v>
      </c>
      <c r="M2488" s="47">
        <f t="shared" ref="M2488:M2501" si="660">L2488*K2488</f>
        <v>1.9410000000000001</v>
      </c>
      <c r="N2488" s="50"/>
      <c r="O2488" s="50"/>
      <c r="P2488" s="50"/>
      <c r="Q2488" s="52"/>
      <c r="R2488" s="21"/>
    </row>
    <row r="2489" spans="2:18" x14ac:dyDescent="0.2">
      <c r="B2489" s="34">
        <v>20</v>
      </c>
      <c r="C2489" s="47">
        <v>-0.30099999999999999</v>
      </c>
      <c r="D2489" s="47"/>
      <c r="E2489" s="47">
        <f t="shared" si="653"/>
        <v>-0.20499999999999999</v>
      </c>
      <c r="F2489" s="34">
        <f t="shared" si="652"/>
        <v>2</v>
      </c>
      <c r="G2489" s="47">
        <f t="shared" si="654"/>
        <v>-0.41</v>
      </c>
      <c r="H2489" s="51"/>
      <c r="I2489" s="33">
        <v>9</v>
      </c>
      <c r="J2489" s="33">
        <v>2.101</v>
      </c>
      <c r="K2489" s="47">
        <f t="shared" si="658"/>
        <v>1.649</v>
      </c>
      <c r="L2489" s="34">
        <f t="shared" si="659"/>
        <v>3</v>
      </c>
      <c r="M2489" s="47">
        <f t="shared" si="660"/>
        <v>4.9470000000000001</v>
      </c>
      <c r="N2489" s="53"/>
      <c r="O2489" s="53"/>
      <c r="P2489" s="53"/>
      <c r="Q2489" s="52"/>
      <c r="R2489" s="21"/>
    </row>
    <row r="2490" spans="2:18" x14ac:dyDescent="0.2">
      <c r="B2490" s="34">
        <v>22</v>
      </c>
      <c r="C2490" s="47">
        <v>-0.38300000000000001</v>
      </c>
      <c r="D2490" s="47"/>
      <c r="E2490" s="47">
        <f t="shared" si="653"/>
        <v>-0.34199999999999997</v>
      </c>
      <c r="F2490" s="34">
        <f t="shared" si="652"/>
        <v>2</v>
      </c>
      <c r="G2490" s="47">
        <f t="shared" si="654"/>
        <v>-0.68399999999999994</v>
      </c>
      <c r="H2490" s="34"/>
      <c r="I2490" s="33">
        <v>12</v>
      </c>
      <c r="J2490" s="33">
        <v>2.097</v>
      </c>
      <c r="K2490" s="47">
        <f t="shared" si="658"/>
        <v>2.0990000000000002</v>
      </c>
      <c r="L2490" s="34">
        <f t="shared" si="659"/>
        <v>3</v>
      </c>
      <c r="M2490" s="47">
        <f t="shared" si="660"/>
        <v>6.2970000000000006</v>
      </c>
      <c r="N2490" s="50"/>
      <c r="O2490" s="50"/>
      <c r="P2490" s="50"/>
      <c r="Q2490" s="52"/>
      <c r="R2490" s="21"/>
    </row>
    <row r="2491" spans="2:18" x14ac:dyDescent="0.2">
      <c r="B2491" s="34">
        <v>25</v>
      </c>
      <c r="C2491" s="47">
        <v>-0.57599999999999996</v>
      </c>
      <c r="D2491" s="47"/>
      <c r="E2491" s="47">
        <f t="shared" si="653"/>
        <v>-0.47949999999999998</v>
      </c>
      <c r="F2491" s="34">
        <f t="shared" si="652"/>
        <v>3</v>
      </c>
      <c r="G2491" s="47">
        <f t="shared" si="654"/>
        <v>-1.4384999999999999</v>
      </c>
      <c r="H2491" s="34"/>
      <c r="I2491" s="33">
        <v>14</v>
      </c>
      <c r="J2491" s="33">
        <v>0.997</v>
      </c>
      <c r="K2491" s="47">
        <f t="shared" si="658"/>
        <v>1.5469999999999999</v>
      </c>
      <c r="L2491" s="34">
        <f t="shared" si="659"/>
        <v>2</v>
      </c>
      <c r="M2491" s="47">
        <f t="shared" si="660"/>
        <v>3.0939999999999999</v>
      </c>
      <c r="N2491" s="53"/>
      <c r="O2491" s="53"/>
      <c r="P2491" s="53"/>
      <c r="Q2491" s="52"/>
      <c r="R2491" s="21"/>
    </row>
    <row r="2492" spans="2:18" x14ac:dyDescent="0.2">
      <c r="B2492" s="34">
        <v>27</v>
      </c>
      <c r="C2492" s="47">
        <v>-0.65400000000000003</v>
      </c>
      <c r="D2492" s="47"/>
      <c r="E2492" s="47">
        <f t="shared" si="653"/>
        <v>-0.61499999999999999</v>
      </c>
      <c r="F2492" s="34">
        <f t="shared" si="652"/>
        <v>2</v>
      </c>
      <c r="G2492" s="47">
        <f t="shared" si="654"/>
        <v>-1.23</v>
      </c>
      <c r="H2492" s="34"/>
      <c r="I2492" s="34">
        <f>I2493-(J2492-J2493)*2</f>
        <v>14.8</v>
      </c>
      <c r="J2492" s="34">
        <v>0.5</v>
      </c>
      <c r="K2492" s="47">
        <f t="shared" si="658"/>
        <v>0.74849999999999994</v>
      </c>
      <c r="L2492" s="34">
        <f t="shared" si="659"/>
        <v>0.80000000000000071</v>
      </c>
      <c r="M2492" s="47">
        <f t="shared" si="660"/>
        <v>0.59880000000000044</v>
      </c>
      <c r="N2492" s="53"/>
      <c r="O2492" s="53"/>
      <c r="P2492" s="53"/>
      <c r="Q2492" s="52"/>
      <c r="R2492" s="21"/>
    </row>
    <row r="2493" spans="2:18" x14ac:dyDescent="0.2">
      <c r="B2493" s="34">
        <v>30</v>
      </c>
      <c r="C2493" s="47">
        <v>-0.59899999999999998</v>
      </c>
      <c r="D2493" s="47"/>
      <c r="E2493" s="47">
        <f t="shared" si="653"/>
        <v>-0.62650000000000006</v>
      </c>
      <c r="F2493" s="34">
        <f t="shared" si="652"/>
        <v>3</v>
      </c>
      <c r="G2493" s="47">
        <f t="shared" si="654"/>
        <v>-1.8795000000000002</v>
      </c>
      <c r="H2493" s="34"/>
      <c r="I2493" s="33">
        <f>I2494-9</f>
        <v>19</v>
      </c>
      <c r="J2493" s="33">
        <f>J2494</f>
        <v>-1.6</v>
      </c>
      <c r="K2493" s="47">
        <f t="shared" si="658"/>
        <v>-0.55000000000000004</v>
      </c>
      <c r="L2493" s="34">
        <f t="shared" si="659"/>
        <v>4.1999999999999993</v>
      </c>
      <c r="M2493" s="47">
        <f t="shared" si="660"/>
        <v>-2.3099999999999996</v>
      </c>
      <c r="N2493" s="50"/>
      <c r="O2493" s="50"/>
      <c r="P2493" s="50"/>
      <c r="Q2493" s="51"/>
      <c r="R2493" s="21"/>
    </row>
    <row r="2494" spans="2:18" x14ac:dyDescent="0.2">
      <c r="B2494" s="34">
        <v>33</v>
      </c>
      <c r="C2494" s="47">
        <v>-0.40500000000000003</v>
      </c>
      <c r="D2494" s="47"/>
      <c r="E2494" s="47">
        <f t="shared" si="653"/>
        <v>-0.502</v>
      </c>
      <c r="F2494" s="34">
        <f t="shared" si="652"/>
        <v>3</v>
      </c>
      <c r="G2494" s="47">
        <f t="shared" si="654"/>
        <v>-1.506</v>
      </c>
      <c r="H2494" s="54"/>
      <c r="I2494" s="33">
        <v>28</v>
      </c>
      <c r="J2494" s="33">
        <v>-1.6</v>
      </c>
      <c r="K2494" s="47">
        <f t="shared" si="658"/>
        <v>-1.6</v>
      </c>
      <c r="L2494" s="34">
        <f t="shared" si="659"/>
        <v>9</v>
      </c>
      <c r="M2494" s="47">
        <f t="shared" si="660"/>
        <v>-14.4</v>
      </c>
      <c r="N2494" s="50"/>
      <c r="O2494" s="50"/>
      <c r="P2494" s="50"/>
      <c r="Q2494" s="51"/>
      <c r="R2494" s="21"/>
    </row>
    <row r="2495" spans="2:18" x14ac:dyDescent="0.2">
      <c r="B2495" s="34">
        <v>36</v>
      </c>
      <c r="C2495" s="47">
        <v>-0.111</v>
      </c>
      <c r="D2495" s="47"/>
      <c r="E2495" s="47">
        <f t="shared" si="653"/>
        <v>-0.25800000000000001</v>
      </c>
      <c r="F2495" s="34">
        <f t="shared" si="652"/>
        <v>3</v>
      </c>
      <c r="G2495" s="47">
        <f t="shared" si="654"/>
        <v>-0.77400000000000002</v>
      </c>
      <c r="H2495" s="54"/>
      <c r="I2495" s="34">
        <f>I2494+9</f>
        <v>37</v>
      </c>
      <c r="J2495" s="34">
        <f>J2494</f>
        <v>-1.6</v>
      </c>
      <c r="K2495" s="47">
        <f t="shared" si="658"/>
        <v>-1.6</v>
      </c>
      <c r="L2495" s="34">
        <f t="shared" si="659"/>
        <v>9</v>
      </c>
      <c r="M2495" s="47">
        <f t="shared" si="660"/>
        <v>-14.4</v>
      </c>
      <c r="N2495" s="50"/>
      <c r="O2495" s="50"/>
      <c r="P2495" s="50"/>
      <c r="Q2495" s="51"/>
      <c r="R2495" s="21"/>
    </row>
    <row r="2496" spans="2:18" x14ac:dyDescent="0.2">
      <c r="B2496" s="48">
        <v>38</v>
      </c>
      <c r="C2496" s="55">
        <v>0.29299999999999998</v>
      </c>
      <c r="D2496" s="55"/>
      <c r="E2496" s="47">
        <f t="shared" si="653"/>
        <v>9.0999999999999998E-2</v>
      </c>
      <c r="F2496" s="34">
        <f t="shared" si="652"/>
        <v>2</v>
      </c>
      <c r="G2496" s="47">
        <f t="shared" si="654"/>
        <v>0.182</v>
      </c>
      <c r="H2496" s="54"/>
      <c r="I2496" s="34">
        <f>I2495+(J2496-J2495)*2</f>
        <v>43.2</v>
      </c>
      <c r="J2496" s="34">
        <v>1.5</v>
      </c>
      <c r="K2496" s="47">
        <f t="shared" si="658"/>
        <v>-5.0000000000000044E-2</v>
      </c>
      <c r="L2496" s="34">
        <f t="shared" si="659"/>
        <v>6.2000000000000028</v>
      </c>
      <c r="M2496" s="47">
        <f t="shared" si="660"/>
        <v>-0.31000000000000044</v>
      </c>
      <c r="N2496" s="50"/>
      <c r="O2496" s="50"/>
      <c r="P2496" s="50"/>
      <c r="Q2496" s="51"/>
      <c r="R2496" s="21"/>
    </row>
    <row r="2497" spans="2:18" x14ac:dyDescent="0.2">
      <c r="B2497" s="48">
        <v>40</v>
      </c>
      <c r="C2497" s="55">
        <v>0.89300000000000002</v>
      </c>
      <c r="D2497" s="55"/>
      <c r="E2497" s="47">
        <f t="shared" si="653"/>
        <v>0.59299999999999997</v>
      </c>
      <c r="F2497" s="34">
        <f t="shared" si="652"/>
        <v>2</v>
      </c>
      <c r="G2497" s="47">
        <f t="shared" si="654"/>
        <v>1.1859999999999999</v>
      </c>
      <c r="H2497" s="54"/>
      <c r="I2497" s="34">
        <v>45</v>
      </c>
      <c r="J2497" s="56">
        <v>0.69699999999999995</v>
      </c>
      <c r="K2497" s="47">
        <f t="shared" si="658"/>
        <v>1.0985</v>
      </c>
      <c r="L2497" s="34">
        <f t="shared" si="659"/>
        <v>1.7999999999999972</v>
      </c>
      <c r="M2497" s="47">
        <f t="shared" si="660"/>
        <v>1.9772999999999969</v>
      </c>
      <c r="N2497" s="51"/>
      <c r="O2497" s="53"/>
      <c r="P2497" s="53"/>
      <c r="Q2497" s="51"/>
    </row>
    <row r="2498" spans="2:18" x14ac:dyDescent="0.2">
      <c r="B2498" s="48">
        <v>42</v>
      </c>
      <c r="C2498" s="55">
        <v>1.696</v>
      </c>
      <c r="D2498" s="55"/>
      <c r="E2498" s="47">
        <f t="shared" si="653"/>
        <v>1.2945</v>
      </c>
      <c r="F2498" s="34">
        <f t="shared" si="652"/>
        <v>2</v>
      </c>
      <c r="G2498" s="47">
        <f t="shared" si="654"/>
        <v>2.589</v>
      </c>
      <c r="H2498" s="54"/>
      <c r="I2498" s="48">
        <v>47</v>
      </c>
      <c r="J2498" s="48">
        <v>-0.104</v>
      </c>
      <c r="K2498" s="47">
        <f t="shared" si="658"/>
        <v>0.29649999999999999</v>
      </c>
      <c r="L2498" s="34">
        <f t="shared" si="659"/>
        <v>2</v>
      </c>
      <c r="M2498" s="47">
        <f t="shared" si="660"/>
        <v>0.59299999999999997</v>
      </c>
      <c r="N2498" s="51"/>
      <c r="O2498" s="57"/>
      <c r="P2498" s="57"/>
      <c r="Q2498" s="51"/>
    </row>
    <row r="2499" spans="2:18" x14ac:dyDescent="0.2">
      <c r="B2499" s="48">
        <v>43</v>
      </c>
      <c r="C2499" s="55">
        <v>1.6479999999999999</v>
      </c>
      <c r="D2499" s="55"/>
      <c r="E2499" s="47">
        <f t="shared" si="653"/>
        <v>1.6719999999999999</v>
      </c>
      <c r="F2499" s="34">
        <f t="shared" si="652"/>
        <v>1</v>
      </c>
      <c r="G2499" s="47">
        <f t="shared" si="654"/>
        <v>1.6719999999999999</v>
      </c>
      <c r="H2499" s="51"/>
      <c r="I2499" s="48">
        <v>50</v>
      </c>
      <c r="J2499" s="48">
        <v>-0.70399999999999996</v>
      </c>
      <c r="K2499" s="47">
        <f t="shared" si="658"/>
        <v>-0.40399999999999997</v>
      </c>
      <c r="L2499" s="34">
        <f t="shared" si="659"/>
        <v>3</v>
      </c>
      <c r="M2499" s="47">
        <f t="shared" si="660"/>
        <v>-1.212</v>
      </c>
      <c r="N2499" s="51"/>
      <c r="O2499" s="57"/>
      <c r="P2499" s="57"/>
      <c r="Q2499" s="51"/>
    </row>
    <row r="2500" spans="2:18" x14ac:dyDescent="0.2">
      <c r="B2500" s="48">
        <v>45</v>
      </c>
      <c r="C2500" s="55">
        <v>0.69699999999999995</v>
      </c>
      <c r="D2500" s="55"/>
      <c r="E2500" s="47">
        <f t="shared" si="653"/>
        <v>1.1724999999999999</v>
      </c>
      <c r="F2500" s="34">
        <f t="shared" si="652"/>
        <v>2</v>
      </c>
      <c r="G2500" s="47">
        <f t="shared" si="654"/>
        <v>2.3449999999999998</v>
      </c>
      <c r="H2500" s="51"/>
      <c r="I2500" s="48">
        <v>58</v>
      </c>
      <c r="J2500" s="48">
        <v>-0.76200000000000001</v>
      </c>
      <c r="K2500" s="47">
        <f t="shared" si="658"/>
        <v>-0.73299999999999998</v>
      </c>
      <c r="L2500" s="34">
        <f t="shared" si="659"/>
        <v>8</v>
      </c>
      <c r="M2500" s="47">
        <f t="shared" si="660"/>
        <v>-5.8639999999999999</v>
      </c>
      <c r="N2500" s="57"/>
      <c r="O2500" s="57"/>
      <c r="P2500" s="57"/>
      <c r="Q2500" s="51"/>
    </row>
    <row r="2501" spans="2:18" x14ac:dyDescent="0.2">
      <c r="B2501" s="48">
        <v>47</v>
      </c>
      <c r="C2501" s="55">
        <v>-0.104</v>
      </c>
      <c r="D2501" s="55"/>
      <c r="E2501" s="47">
        <f t="shared" si="653"/>
        <v>0.29649999999999999</v>
      </c>
      <c r="F2501" s="34">
        <f t="shared" si="652"/>
        <v>2</v>
      </c>
      <c r="G2501" s="47">
        <f t="shared" si="654"/>
        <v>0.59299999999999997</v>
      </c>
      <c r="H2501" s="51"/>
      <c r="I2501" s="48">
        <v>60</v>
      </c>
      <c r="J2501" s="48">
        <v>-0.61099999999999999</v>
      </c>
      <c r="K2501" s="47">
        <f t="shared" si="658"/>
        <v>-0.6865</v>
      </c>
      <c r="L2501" s="34">
        <f t="shared" si="659"/>
        <v>2</v>
      </c>
      <c r="M2501" s="47">
        <f t="shared" si="660"/>
        <v>-1.373</v>
      </c>
      <c r="N2501" s="57"/>
      <c r="O2501" s="57"/>
      <c r="P2501" s="57"/>
      <c r="Q2501" s="51"/>
    </row>
    <row r="2502" spans="2:18" x14ac:dyDescent="0.2">
      <c r="B2502" s="48">
        <v>50</v>
      </c>
      <c r="C2502" s="55">
        <v>-0.70399999999999996</v>
      </c>
      <c r="D2502" s="55"/>
      <c r="E2502" s="47">
        <f t="shared" si="653"/>
        <v>-0.40399999999999997</v>
      </c>
      <c r="F2502" s="34">
        <f t="shared" si="652"/>
        <v>3</v>
      </c>
      <c r="G2502" s="47">
        <f t="shared" si="654"/>
        <v>-1.212</v>
      </c>
      <c r="H2502" s="51"/>
      <c r="I2502" s="48"/>
      <c r="J2502" s="48"/>
      <c r="K2502" s="47"/>
      <c r="L2502" s="34"/>
      <c r="M2502" s="47"/>
      <c r="N2502" s="57"/>
      <c r="O2502" s="57"/>
      <c r="P2502" s="57"/>
      <c r="Q2502" s="51"/>
    </row>
    <row r="2503" spans="2:18" x14ac:dyDescent="0.2">
      <c r="B2503" s="48">
        <v>58</v>
      </c>
      <c r="C2503" s="55">
        <v>-0.76200000000000001</v>
      </c>
      <c r="D2503" s="55"/>
      <c r="E2503" s="47">
        <f t="shared" ref="E2503:E2504" si="661">(C2502+C2503)/2</f>
        <v>-0.73299999999999998</v>
      </c>
      <c r="F2503" s="34">
        <f t="shared" si="652"/>
        <v>8</v>
      </c>
      <c r="G2503" s="47">
        <f t="shared" ref="G2503:G2504" si="662">E2503*F2503</f>
        <v>-5.8639999999999999</v>
      </c>
      <c r="H2503" s="47"/>
      <c r="I2503" s="48"/>
      <c r="J2503" s="48"/>
      <c r="K2503" s="47"/>
      <c r="L2503" s="34"/>
      <c r="M2503" s="47"/>
      <c r="N2503" s="57"/>
      <c r="O2503" s="57"/>
      <c r="P2503" s="57"/>
      <c r="Q2503" s="51"/>
    </row>
    <row r="2504" spans="2:18" x14ac:dyDescent="0.2">
      <c r="B2504" s="48">
        <v>60</v>
      </c>
      <c r="C2504" s="55">
        <v>-0.61099999999999999</v>
      </c>
      <c r="D2504" s="55"/>
      <c r="E2504" s="47">
        <f t="shared" si="661"/>
        <v>-0.6865</v>
      </c>
      <c r="F2504" s="34">
        <f t="shared" si="652"/>
        <v>2</v>
      </c>
      <c r="G2504" s="47">
        <f t="shared" si="662"/>
        <v>-1.373</v>
      </c>
      <c r="H2504" s="47"/>
      <c r="I2504" s="48"/>
      <c r="J2504" s="48"/>
      <c r="K2504" s="47"/>
      <c r="L2504" s="34"/>
      <c r="M2504" s="47"/>
      <c r="N2504" s="53"/>
      <c r="O2504" s="57"/>
      <c r="P2504" s="57"/>
      <c r="Q2504" s="51"/>
    </row>
    <row r="2505" spans="2:18" x14ac:dyDescent="0.2">
      <c r="B2505" s="48"/>
      <c r="C2505" s="55"/>
      <c r="D2505" s="55"/>
      <c r="E2505" s="47"/>
      <c r="F2505" s="34"/>
      <c r="G2505" s="47"/>
      <c r="H2505" s="47"/>
      <c r="I2505" s="48"/>
      <c r="J2505" s="48"/>
      <c r="K2505" s="47"/>
      <c r="L2505" s="34"/>
      <c r="M2505" s="47"/>
      <c r="N2505" s="50"/>
      <c r="O2505" s="50"/>
      <c r="P2505" s="50"/>
      <c r="Q2505" s="51"/>
      <c r="R2505" s="21"/>
    </row>
    <row r="2506" spans="2:18" x14ac:dyDescent="0.2">
      <c r="B2506" s="48"/>
      <c r="C2506" s="55"/>
      <c r="D2506" s="55"/>
      <c r="E2506" s="47"/>
      <c r="F2506" s="34"/>
      <c r="G2506" s="47"/>
      <c r="H2506" s="47"/>
      <c r="I2506" s="47"/>
      <c r="J2506" s="48"/>
      <c r="K2506" s="47"/>
      <c r="L2506" s="34"/>
      <c r="M2506" s="47"/>
      <c r="N2506" s="50"/>
      <c r="O2506" s="50"/>
      <c r="P2506" s="50"/>
      <c r="Q2506" s="51"/>
      <c r="R2506" s="21"/>
    </row>
    <row r="2507" spans="2:18" x14ac:dyDescent="0.2">
      <c r="B2507" s="48"/>
      <c r="C2507" s="55"/>
      <c r="D2507" s="55"/>
      <c r="E2507" s="47"/>
      <c r="F2507" s="34"/>
      <c r="G2507" s="47"/>
      <c r="H2507" s="47"/>
      <c r="I2507" s="47"/>
      <c r="J2507" s="48"/>
      <c r="K2507" s="47"/>
      <c r="L2507" s="34"/>
      <c r="M2507" s="47"/>
      <c r="N2507" s="50"/>
      <c r="O2507" s="50"/>
      <c r="P2507" s="50"/>
      <c r="Q2507" s="51"/>
      <c r="R2507" s="21"/>
    </row>
    <row r="2508" spans="2:18" x14ac:dyDescent="0.2">
      <c r="B2508" s="48"/>
      <c r="C2508" s="55"/>
      <c r="D2508" s="55"/>
      <c r="E2508" s="47"/>
      <c r="F2508" s="34">
        <f>SUM(F2482:F2507)</f>
        <v>60</v>
      </c>
      <c r="G2508" s="47">
        <f>SUM(G2482:G2507)</f>
        <v>10.0905</v>
      </c>
      <c r="H2508" s="47"/>
      <c r="I2508" s="47"/>
      <c r="J2508" s="48"/>
      <c r="K2508" s="47"/>
      <c r="L2508" s="34">
        <f>SUM(L2483:L2507)</f>
        <v>60</v>
      </c>
      <c r="M2508" s="34">
        <f>SUM(M2483:M2507)</f>
        <v>-20.281400000000001</v>
      </c>
      <c r="N2508" s="50"/>
      <c r="O2508" s="50"/>
      <c r="P2508" s="50"/>
      <c r="Q2508" s="51"/>
      <c r="R2508" s="21"/>
    </row>
    <row r="2509" spans="2:18" x14ac:dyDescent="0.2">
      <c r="B2509" s="48"/>
      <c r="C2509" s="55"/>
      <c r="D2509" s="55"/>
      <c r="E2509" s="47"/>
      <c r="F2509" s="34"/>
      <c r="G2509" s="47"/>
      <c r="H2509" s="34"/>
      <c r="I2509" s="47"/>
      <c r="J2509" s="48"/>
      <c r="K2509" s="47"/>
      <c r="L2509" s="34"/>
      <c r="M2509" s="47"/>
      <c r="N2509" s="50"/>
      <c r="O2509" s="50"/>
      <c r="P2509" s="50"/>
      <c r="Q2509" s="51"/>
      <c r="R2509" s="21"/>
    </row>
    <row r="2510" spans="2:18" x14ac:dyDescent="0.2">
      <c r="B2510" s="52"/>
      <c r="C2510" s="59"/>
      <c r="D2510" s="59"/>
      <c r="E2510" s="51"/>
      <c r="F2510" s="51"/>
      <c r="G2510" s="51"/>
      <c r="H2510" s="51"/>
      <c r="I2510" s="47"/>
      <c r="J2510" s="48"/>
      <c r="K2510" s="47"/>
      <c r="L2510" s="34"/>
      <c r="M2510" s="47"/>
      <c r="N2510" s="51"/>
      <c r="O2510" s="51"/>
      <c r="P2510" s="51"/>
      <c r="Q2510" s="51"/>
    </row>
    <row r="2511" spans="2:18" x14ac:dyDescent="0.2">
      <c r="B2511" s="52"/>
      <c r="C2511" s="59"/>
      <c r="D2511" s="59"/>
      <c r="E2511" s="51"/>
      <c r="F2511" s="51"/>
      <c r="G2511" s="51"/>
      <c r="H2511" s="34" t="s">
        <v>10</v>
      </c>
      <c r="I2511" s="34"/>
      <c r="J2511" s="34">
        <f>G2508</f>
        <v>10.0905</v>
      </c>
      <c r="K2511" s="47" t="s">
        <v>11</v>
      </c>
      <c r="L2511" s="34">
        <f>M2508</f>
        <v>-20.281400000000001</v>
      </c>
      <c r="M2511" s="47">
        <f>J2511-L2511</f>
        <v>30.371900000000004</v>
      </c>
      <c r="N2511" s="51"/>
      <c r="O2511" s="51"/>
      <c r="P2511" s="51"/>
      <c r="Q2511" s="51"/>
    </row>
    <row r="2512" spans="2:18" x14ac:dyDescent="0.2">
      <c r="B2512" s="52"/>
      <c r="C2512" s="59"/>
      <c r="D2512" s="59"/>
      <c r="E2512" s="51"/>
      <c r="F2512" s="51"/>
      <c r="G2512" s="51"/>
      <c r="H2512" s="51"/>
      <c r="I2512" s="51"/>
      <c r="J2512" s="60"/>
      <c r="K2512" s="51"/>
      <c r="L2512" s="51"/>
      <c r="M2512" s="51"/>
      <c r="N2512" s="51"/>
      <c r="O2512" s="51"/>
      <c r="P2512" s="51"/>
      <c r="Q2512" s="51"/>
    </row>
    <row r="2513" spans="2:18" ht="15" x14ac:dyDescent="0.2">
      <c r="B2513" s="58"/>
      <c r="C2513" s="61"/>
      <c r="D2513" s="61"/>
      <c r="E2513" s="58"/>
      <c r="F2513" s="54" t="s">
        <v>7</v>
      </c>
      <c r="G2513" s="54"/>
      <c r="H2513" s="160">
        <v>14.2</v>
      </c>
      <c r="I2513" s="160"/>
      <c r="J2513" s="58"/>
      <c r="K2513" s="58"/>
      <c r="L2513" s="58"/>
      <c r="M2513" s="58"/>
      <c r="N2513" s="57"/>
      <c r="O2513" s="57"/>
      <c r="P2513" s="57"/>
      <c r="Q2513" s="51"/>
    </row>
    <row r="2514" spans="2:18" x14ac:dyDescent="0.2">
      <c r="B2514" s="161" t="s">
        <v>8</v>
      </c>
      <c r="C2514" s="161"/>
      <c r="D2514" s="161"/>
      <c r="E2514" s="161"/>
      <c r="F2514" s="161"/>
      <c r="G2514" s="161"/>
      <c r="H2514" s="51"/>
      <c r="I2514" s="161" t="s">
        <v>9</v>
      </c>
      <c r="J2514" s="161"/>
      <c r="K2514" s="161"/>
      <c r="L2514" s="161"/>
      <c r="M2514" s="161"/>
      <c r="N2514" s="62"/>
      <c r="O2514" s="62"/>
      <c r="P2514" s="50">
        <f>I2529-I2527</f>
        <v>18</v>
      </c>
      <c r="Q2514" s="51"/>
    </row>
    <row r="2515" spans="2:18" x14ac:dyDescent="0.2">
      <c r="B2515" s="34">
        <v>0</v>
      </c>
      <c r="C2515" s="47">
        <v>2.6389999999999998</v>
      </c>
      <c r="D2515" s="47"/>
      <c r="E2515" s="34"/>
      <c r="F2515" s="34"/>
      <c r="G2515" s="34"/>
      <c r="H2515" s="34"/>
      <c r="I2515" s="33"/>
      <c r="J2515" s="33"/>
      <c r="K2515" s="47"/>
      <c r="L2515" s="34"/>
      <c r="M2515" s="47"/>
      <c r="N2515" s="50"/>
      <c r="O2515" s="50"/>
      <c r="P2515" s="50"/>
      <c r="Q2515" s="51"/>
      <c r="R2515" s="21"/>
    </row>
    <row r="2516" spans="2:18" x14ac:dyDescent="0.2">
      <c r="B2516" s="34">
        <v>5</v>
      </c>
      <c r="C2516" s="47">
        <v>2.6280000000000001</v>
      </c>
      <c r="D2516" s="47"/>
      <c r="E2516" s="47">
        <f>(C2515+C2516)/2</f>
        <v>2.6334999999999997</v>
      </c>
      <c r="F2516" s="34">
        <f t="shared" ref="F2516:F2535" si="663">B2516-B2515</f>
        <v>5</v>
      </c>
      <c r="G2516" s="47">
        <f>E2516*F2516</f>
        <v>13.167499999999999</v>
      </c>
      <c r="H2516" s="34"/>
      <c r="I2516" s="51"/>
      <c r="J2516" s="51"/>
      <c r="K2516" s="47"/>
      <c r="L2516" s="34"/>
      <c r="M2516" s="47"/>
      <c r="N2516" s="50"/>
      <c r="O2516" s="50"/>
      <c r="P2516" s="50"/>
      <c r="Q2516" s="52"/>
      <c r="R2516" s="21"/>
    </row>
    <row r="2517" spans="2:18" x14ac:dyDescent="0.2">
      <c r="B2517" s="34">
        <v>10</v>
      </c>
      <c r="C2517" s="47">
        <v>2.6739999999999999</v>
      </c>
      <c r="D2517" s="47"/>
      <c r="E2517" s="47">
        <f t="shared" ref="E2517:E2535" si="664">(C2516+C2517)/2</f>
        <v>2.6509999999999998</v>
      </c>
      <c r="F2517" s="34">
        <f t="shared" si="663"/>
        <v>5</v>
      </c>
      <c r="G2517" s="47">
        <f t="shared" ref="G2517:G2535" si="665">E2517*F2517</f>
        <v>13.254999999999999</v>
      </c>
      <c r="H2517" s="34"/>
      <c r="I2517" s="51"/>
      <c r="J2517" s="51"/>
      <c r="K2517" s="47"/>
      <c r="L2517" s="34"/>
      <c r="M2517" s="47"/>
      <c r="N2517" s="50"/>
      <c r="O2517" s="50"/>
      <c r="P2517" s="50"/>
      <c r="Q2517" s="52"/>
      <c r="R2517" s="21"/>
    </row>
    <row r="2518" spans="2:18" x14ac:dyDescent="0.2">
      <c r="B2518" s="34">
        <v>12</v>
      </c>
      <c r="C2518" s="47">
        <v>1.6719999999999999</v>
      </c>
      <c r="D2518" s="47"/>
      <c r="E2518" s="47">
        <f t="shared" si="664"/>
        <v>2.173</v>
      </c>
      <c r="F2518" s="34">
        <f t="shared" si="663"/>
        <v>2</v>
      </c>
      <c r="G2518" s="47">
        <f t="shared" si="665"/>
        <v>4.3460000000000001</v>
      </c>
      <c r="H2518" s="34"/>
      <c r="I2518" s="33"/>
      <c r="J2518" s="33"/>
      <c r="K2518" s="47"/>
      <c r="L2518" s="34"/>
      <c r="M2518" s="47"/>
      <c r="N2518" s="50"/>
      <c r="O2518" s="50"/>
      <c r="P2518" s="50"/>
      <c r="Q2518" s="52"/>
      <c r="R2518" s="21"/>
    </row>
    <row r="2519" spans="2:18" x14ac:dyDescent="0.2">
      <c r="B2519" s="34">
        <v>14</v>
      </c>
      <c r="C2519" s="47">
        <v>0.67400000000000004</v>
      </c>
      <c r="D2519" s="47"/>
      <c r="E2519" s="47">
        <f t="shared" si="664"/>
        <v>1.173</v>
      </c>
      <c r="F2519" s="34">
        <f t="shared" si="663"/>
        <v>2</v>
      </c>
      <c r="G2519" s="47">
        <f t="shared" si="665"/>
        <v>2.3460000000000001</v>
      </c>
      <c r="H2519" s="34"/>
      <c r="I2519" s="33"/>
      <c r="J2519" s="33"/>
      <c r="K2519" s="47"/>
      <c r="L2519" s="34"/>
      <c r="M2519" s="47"/>
      <c r="N2519" s="50"/>
      <c r="O2519" s="50"/>
      <c r="P2519" s="50"/>
      <c r="Q2519" s="52"/>
      <c r="R2519" s="21"/>
    </row>
    <row r="2520" spans="2:18" x14ac:dyDescent="0.2">
      <c r="B2520" s="34">
        <v>16</v>
      </c>
      <c r="C2520" s="47">
        <v>-8.2000000000000003E-2</v>
      </c>
      <c r="D2520" s="47"/>
      <c r="E2520" s="47">
        <f t="shared" si="664"/>
        <v>0.29600000000000004</v>
      </c>
      <c r="F2520" s="34">
        <f t="shared" si="663"/>
        <v>2</v>
      </c>
      <c r="G2520" s="47">
        <f t="shared" si="665"/>
        <v>0.59200000000000008</v>
      </c>
      <c r="H2520" s="34"/>
      <c r="I2520" s="33"/>
      <c r="J2520" s="33"/>
      <c r="K2520" s="47"/>
      <c r="L2520" s="34"/>
      <c r="M2520" s="47"/>
      <c r="N2520" s="50"/>
      <c r="O2520" s="50"/>
      <c r="P2520" s="50"/>
      <c r="Q2520" s="52"/>
      <c r="R2520" s="21"/>
    </row>
    <row r="2521" spans="2:18" x14ac:dyDescent="0.2">
      <c r="B2521" s="34">
        <v>18</v>
      </c>
      <c r="C2521" s="47">
        <v>-0.47099999999999997</v>
      </c>
      <c r="D2521" s="47"/>
      <c r="E2521" s="47">
        <f t="shared" si="664"/>
        <v>-0.27649999999999997</v>
      </c>
      <c r="F2521" s="34">
        <f t="shared" si="663"/>
        <v>2</v>
      </c>
      <c r="G2521" s="47">
        <f t="shared" si="665"/>
        <v>-0.55299999999999994</v>
      </c>
      <c r="H2521" s="51"/>
      <c r="I2521" s="33"/>
      <c r="J2521" s="33"/>
      <c r="K2521" s="47"/>
      <c r="L2521" s="34"/>
      <c r="M2521" s="47"/>
      <c r="N2521" s="50"/>
      <c r="O2521" s="50"/>
      <c r="P2521" s="50"/>
      <c r="Q2521" s="52"/>
      <c r="R2521" s="21"/>
    </row>
    <row r="2522" spans="2:18" x14ac:dyDescent="0.2">
      <c r="B2522" s="34">
        <v>20</v>
      </c>
      <c r="C2522" s="47">
        <v>-0.57399999999999995</v>
      </c>
      <c r="D2522" s="47"/>
      <c r="E2522" s="47">
        <f t="shared" si="664"/>
        <v>-0.52249999999999996</v>
      </c>
      <c r="F2522" s="34">
        <f t="shared" si="663"/>
        <v>2</v>
      </c>
      <c r="G2522" s="47">
        <f t="shared" si="665"/>
        <v>-1.0449999999999999</v>
      </c>
      <c r="H2522" s="51"/>
      <c r="I2522" s="33">
        <v>0</v>
      </c>
      <c r="J2522" s="33">
        <v>2.6389999999999998</v>
      </c>
      <c r="K2522" s="47"/>
      <c r="L2522" s="34"/>
      <c r="M2522" s="47"/>
      <c r="N2522" s="50"/>
      <c r="O2522" s="50"/>
      <c r="P2522" s="50"/>
      <c r="Q2522" s="52"/>
      <c r="R2522" s="21"/>
    </row>
    <row r="2523" spans="2:18" x14ac:dyDescent="0.2">
      <c r="B2523" s="34">
        <v>22</v>
      </c>
      <c r="C2523" s="47">
        <v>-0.61199999999999999</v>
      </c>
      <c r="D2523" s="47"/>
      <c r="E2523" s="47">
        <f t="shared" si="664"/>
        <v>-0.59299999999999997</v>
      </c>
      <c r="F2523" s="34">
        <f t="shared" si="663"/>
        <v>2</v>
      </c>
      <c r="G2523" s="47">
        <f t="shared" si="665"/>
        <v>-1.1859999999999999</v>
      </c>
      <c r="H2523" s="51"/>
      <c r="I2523" s="33">
        <v>5</v>
      </c>
      <c r="J2523" s="33">
        <v>2.6280000000000001</v>
      </c>
      <c r="K2523" s="47">
        <f t="shared" ref="K2523:K2535" si="666">AVERAGE(J2522,J2523)</f>
        <v>2.6334999999999997</v>
      </c>
      <c r="L2523" s="34">
        <f t="shared" ref="L2523:L2535" si="667">I2523-I2522</f>
        <v>5</v>
      </c>
      <c r="M2523" s="47">
        <f t="shared" ref="M2523:M2535" si="668">L2523*K2523</f>
        <v>13.167499999999999</v>
      </c>
      <c r="N2523" s="53"/>
      <c r="O2523" s="53"/>
      <c r="P2523" s="53"/>
      <c r="Q2523" s="52"/>
      <c r="R2523" s="21"/>
    </row>
    <row r="2524" spans="2:18" x14ac:dyDescent="0.2">
      <c r="B2524" s="34">
        <v>24</v>
      </c>
      <c r="C2524" s="47">
        <v>-0.58299999999999996</v>
      </c>
      <c r="D2524" s="47"/>
      <c r="E2524" s="47">
        <f t="shared" si="664"/>
        <v>-0.59749999999999992</v>
      </c>
      <c r="F2524" s="34">
        <f t="shared" si="663"/>
        <v>2</v>
      </c>
      <c r="G2524" s="47">
        <f t="shared" si="665"/>
        <v>-1.1949999999999998</v>
      </c>
      <c r="H2524" s="34"/>
      <c r="I2524" s="33">
        <v>10</v>
      </c>
      <c r="J2524" s="33">
        <v>2.6739999999999999</v>
      </c>
      <c r="K2524" s="47">
        <f t="shared" si="666"/>
        <v>2.6509999999999998</v>
      </c>
      <c r="L2524" s="34">
        <f t="shared" si="667"/>
        <v>5</v>
      </c>
      <c r="M2524" s="47">
        <f t="shared" si="668"/>
        <v>13.254999999999999</v>
      </c>
      <c r="N2524" s="50"/>
      <c r="O2524" s="50"/>
      <c r="P2524" s="50"/>
      <c r="Q2524" s="52"/>
      <c r="R2524" s="21"/>
    </row>
    <row r="2525" spans="2:18" x14ac:dyDescent="0.2">
      <c r="B2525" s="34">
        <v>26</v>
      </c>
      <c r="C2525" s="47">
        <v>-0.503</v>
      </c>
      <c r="D2525" s="47"/>
      <c r="E2525" s="47">
        <f t="shared" si="664"/>
        <v>-0.54299999999999993</v>
      </c>
      <c r="F2525" s="34">
        <f t="shared" si="663"/>
        <v>2</v>
      </c>
      <c r="G2525" s="47">
        <f t="shared" si="665"/>
        <v>-1.0859999999999999</v>
      </c>
      <c r="H2525" s="34"/>
      <c r="I2525" s="33">
        <v>12</v>
      </c>
      <c r="J2525" s="33">
        <v>1.6719999999999999</v>
      </c>
      <c r="K2525" s="47">
        <f t="shared" si="666"/>
        <v>2.173</v>
      </c>
      <c r="L2525" s="34">
        <f t="shared" si="667"/>
        <v>2</v>
      </c>
      <c r="M2525" s="47">
        <f t="shared" si="668"/>
        <v>4.3460000000000001</v>
      </c>
      <c r="N2525" s="53"/>
      <c r="O2525" s="53"/>
      <c r="P2525" s="53"/>
      <c r="Q2525" s="52"/>
      <c r="R2525" s="21"/>
    </row>
    <row r="2526" spans="2:18" x14ac:dyDescent="0.2">
      <c r="B2526" s="34">
        <v>28</v>
      </c>
      <c r="C2526" s="47">
        <v>-0.122</v>
      </c>
      <c r="D2526" s="47"/>
      <c r="E2526" s="47">
        <f t="shared" si="664"/>
        <v>-0.3125</v>
      </c>
      <c r="F2526" s="34">
        <f t="shared" si="663"/>
        <v>2</v>
      </c>
      <c r="G2526" s="47">
        <f t="shared" si="665"/>
        <v>-0.625</v>
      </c>
      <c r="H2526" s="34"/>
      <c r="I2526" s="34">
        <f>I2527-(J2526-J2527)*2</f>
        <v>13.34</v>
      </c>
      <c r="J2526" s="34">
        <v>1</v>
      </c>
      <c r="K2526" s="47">
        <f t="shared" si="666"/>
        <v>1.3359999999999999</v>
      </c>
      <c r="L2526" s="34">
        <f t="shared" si="667"/>
        <v>1.3399999999999999</v>
      </c>
      <c r="M2526" s="47">
        <f t="shared" si="668"/>
        <v>1.7902399999999996</v>
      </c>
      <c r="N2526" s="53"/>
      <c r="O2526" s="53"/>
      <c r="P2526" s="53"/>
      <c r="Q2526" s="52"/>
      <c r="R2526" s="21"/>
    </row>
    <row r="2527" spans="2:18" x14ac:dyDescent="0.2">
      <c r="B2527" s="34">
        <v>30</v>
      </c>
      <c r="C2527" s="47">
        <v>0.628</v>
      </c>
      <c r="D2527" s="47"/>
      <c r="E2527" s="47">
        <f t="shared" si="664"/>
        <v>0.253</v>
      </c>
      <c r="F2527" s="34">
        <f t="shared" si="663"/>
        <v>2</v>
      </c>
      <c r="G2527" s="47">
        <f t="shared" si="665"/>
        <v>0.50600000000000001</v>
      </c>
      <c r="H2527" s="34"/>
      <c r="I2527" s="33">
        <f>I2528-9</f>
        <v>18.5</v>
      </c>
      <c r="J2527" s="33">
        <f>J2528</f>
        <v>-1.58</v>
      </c>
      <c r="K2527" s="47">
        <f t="shared" si="666"/>
        <v>-0.29000000000000004</v>
      </c>
      <c r="L2527" s="34">
        <f t="shared" si="667"/>
        <v>5.16</v>
      </c>
      <c r="M2527" s="47">
        <f t="shared" si="668"/>
        <v>-1.4964000000000002</v>
      </c>
      <c r="N2527" s="50"/>
      <c r="O2527" s="50"/>
      <c r="P2527" s="50"/>
      <c r="Q2527" s="51"/>
      <c r="R2527" s="21"/>
    </row>
    <row r="2528" spans="2:18" x14ac:dyDescent="0.2">
      <c r="B2528" s="34">
        <v>32</v>
      </c>
      <c r="C2528" s="47">
        <v>1.4770000000000001</v>
      </c>
      <c r="D2528" s="47"/>
      <c r="E2528" s="47">
        <f t="shared" si="664"/>
        <v>1.0525</v>
      </c>
      <c r="F2528" s="34">
        <f t="shared" si="663"/>
        <v>2</v>
      </c>
      <c r="G2528" s="47">
        <f t="shared" si="665"/>
        <v>2.105</v>
      </c>
      <c r="H2528" s="54"/>
      <c r="I2528" s="33">
        <v>27.5</v>
      </c>
      <c r="J2528" s="33">
        <v>-1.58</v>
      </c>
      <c r="K2528" s="47">
        <f t="shared" si="666"/>
        <v>-1.58</v>
      </c>
      <c r="L2528" s="34">
        <f t="shared" si="667"/>
        <v>9</v>
      </c>
      <c r="M2528" s="47">
        <f t="shared" si="668"/>
        <v>-14.22</v>
      </c>
      <c r="N2528" s="50"/>
      <c r="O2528" s="50"/>
      <c r="P2528" s="50"/>
      <c r="Q2528" s="51"/>
      <c r="R2528" s="21"/>
    </row>
    <row r="2529" spans="2:18" x14ac:dyDescent="0.2">
      <c r="B2529" s="34">
        <v>34</v>
      </c>
      <c r="C2529" s="47">
        <v>1.9179999999999999</v>
      </c>
      <c r="D2529" s="47"/>
      <c r="E2529" s="47">
        <f t="shared" si="664"/>
        <v>1.6975</v>
      </c>
      <c r="F2529" s="34">
        <f t="shared" si="663"/>
        <v>2</v>
      </c>
      <c r="G2529" s="47">
        <f t="shared" si="665"/>
        <v>3.395</v>
      </c>
      <c r="H2529" s="54"/>
      <c r="I2529" s="34">
        <f>I2528+9</f>
        <v>36.5</v>
      </c>
      <c r="J2529" s="34">
        <f>J2528</f>
        <v>-1.58</v>
      </c>
      <c r="K2529" s="47">
        <f t="shared" si="666"/>
        <v>-1.58</v>
      </c>
      <c r="L2529" s="34">
        <f t="shared" si="667"/>
        <v>9</v>
      </c>
      <c r="M2529" s="47">
        <f t="shared" si="668"/>
        <v>-14.22</v>
      </c>
      <c r="N2529" s="50"/>
      <c r="O2529" s="50"/>
      <c r="P2529" s="50"/>
      <c r="Q2529" s="51"/>
      <c r="R2529" s="21"/>
    </row>
    <row r="2530" spans="2:18" x14ac:dyDescent="0.2">
      <c r="B2530" s="48">
        <v>39</v>
      </c>
      <c r="C2530" s="55">
        <v>1.929</v>
      </c>
      <c r="D2530" s="55"/>
      <c r="E2530" s="47">
        <f t="shared" si="664"/>
        <v>1.9235</v>
      </c>
      <c r="F2530" s="34">
        <f t="shared" si="663"/>
        <v>5</v>
      </c>
      <c r="G2530" s="47">
        <f t="shared" si="665"/>
        <v>9.6174999999999997</v>
      </c>
      <c r="H2530" s="54"/>
      <c r="I2530" s="34">
        <f>I2529+(J2530-J2529)*2</f>
        <v>43.519999999999996</v>
      </c>
      <c r="J2530" s="34">
        <v>1.93</v>
      </c>
      <c r="K2530" s="47">
        <f t="shared" si="666"/>
        <v>0.17499999999999993</v>
      </c>
      <c r="L2530" s="34">
        <f t="shared" si="667"/>
        <v>7.019999999999996</v>
      </c>
      <c r="M2530" s="47">
        <f t="shared" si="668"/>
        <v>1.2284999999999988</v>
      </c>
      <c r="N2530" s="50"/>
      <c r="O2530" s="50"/>
      <c r="P2530" s="50"/>
      <c r="Q2530" s="51"/>
      <c r="R2530" s="21"/>
    </row>
    <row r="2531" spans="2:18" x14ac:dyDescent="0.2">
      <c r="B2531" s="48">
        <v>44</v>
      </c>
      <c r="C2531" s="55">
        <v>2.0739999999999998</v>
      </c>
      <c r="D2531" s="55"/>
      <c r="E2531" s="47">
        <f t="shared" si="664"/>
        <v>2.0015000000000001</v>
      </c>
      <c r="F2531" s="34">
        <f t="shared" si="663"/>
        <v>5</v>
      </c>
      <c r="G2531" s="47">
        <f t="shared" si="665"/>
        <v>10.0075</v>
      </c>
      <c r="H2531" s="54"/>
      <c r="I2531" s="34">
        <v>44</v>
      </c>
      <c r="J2531" s="56">
        <v>2.0739999999999998</v>
      </c>
      <c r="K2531" s="47">
        <f t="shared" si="666"/>
        <v>2.0019999999999998</v>
      </c>
      <c r="L2531" s="34">
        <f t="shared" si="667"/>
        <v>0.48000000000000398</v>
      </c>
      <c r="M2531" s="47">
        <f t="shared" si="668"/>
        <v>0.96096000000000781</v>
      </c>
      <c r="N2531" s="51"/>
      <c r="O2531" s="53"/>
      <c r="P2531" s="53"/>
      <c r="Q2531" s="51"/>
    </row>
    <row r="2532" spans="2:18" x14ac:dyDescent="0.2">
      <c r="B2532" s="48">
        <v>47</v>
      </c>
      <c r="C2532" s="55">
        <v>3.1779999999999999</v>
      </c>
      <c r="D2532" s="55"/>
      <c r="E2532" s="47">
        <f t="shared" si="664"/>
        <v>2.6259999999999999</v>
      </c>
      <c r="F2532" s="34">
        <f t="shared" si="663"/>
        <v>3</v>
      </c>
      <c r="G2532" s="47">
        <f t="shared" si="665"/>
        <v>7.8780000000000001</v>
      </c>
      <c r="H2532" s="54"/>
      <c r="I2532" s="48">
        <v>47</v>
      </c>
      <c r="J2532" s="48">
        <v>3.1779999999999999</v>
      </c>
      <c r="K2532" s="47">
        <f t="shared" si="666"/>
        <v>2.6259999999999999</v>
      </c>
      <c r="L2532" s="34">
        <f t="shared" si="667"/>
        <v>3</v>
      </c>
      <c r="M2532" s="47">
        <f t="shared" si="668"/>
        <v>7.8780000000000001</v>
      </c>
      <c r="N2532" s="51"/>
      <c r="O2532" s="57"/>
      <c r="P2532" s="57"/>
      <c r="Q2532" s="51"/>
    </row>
    <row r="2533" spans="2:18" x14ac:dyDescent="0.2">
      <c r="B2533" s="48">
        <v>49</v>
      </c>
      <c r="C2533" s="55">
        <v>4.3780000000000001</v>
      </c>
      <c r="D2533" s="55"/>
      <c r="E2533" s="47">
        <f t="shared" si="664"/>
        <v>3.778</v>
      </c>
      <c r="F2533" s="34">
        <f t="shared" si="663"/>
        <v>2</v>
      </c>
      <c r="G2533" s="47">
        <f t="shared" si="665"/>
        <v>7.556</v>
      </c>
      <c r="H2533" s="51"/>
      <c r="I2533" s="48">
        <v>49</v>
      </c>
      <c r="J2533" s="48">
        <v>4.3780000000000001</v>
      </c>
      <c r="K2533" s="47">
        <f t="shared" si="666"/>
        <v>3.778</v>
      </c>
      <c r="L2533" s="34">
        <f t="shared" si="667"/>
        <v>2</v>
      </c>
      <c r="M2533" s="47">
        <f t="shared" si="668"/>
        <v>7.556</v>
      </c>
      <c r="N2533" s="51"/>
      <c r="O2533" s="57"/>
      <c r="P2533" s="57"/>
      <c r="Q2533" s="51"/>
    </row>
    <row r="2534" spans="2:18" x14ac:dyDescent="0.2">
      <c r="B2534" s="48">
        <v>54</v>
      </c>
      <c r="C2534" s="55">
        <v>4.4720000000000004</v>
      </c>
      <c r="D2534" s="55"/>
      <c r="E2534" s="47">
        <f t="shared" si="664"/>
        <v>4.4250000000000007</v>
      </c>
      <c r="F2534" s="34">
        <f t="shared" si="663"/>
        <v>5</v>
      </c>
      <c r="G2534" s="47">
        <f t="shared" si="665"/>
        <v>22.125000000000004</v>
      </c>
      <c r="H2534" s="51"/>
      <c r="I2534" s="48">
        <v>54</v>
      </c>
      <c r="J2534" s="48">
        <v>4.4720000000000004</v>
      </c>
      <c r="K2534" s="47">
        <f t="shared" si="666"/>
        <v>4.4250000000000007</v>
      </c>
      <c r="L2534" s="34">
        <f t="shared" si="667"/>
        <v>5</v>
      </c>
      <c r="M2534" s="47">
        <f t="shared" si="668"/>
        <v>22.125000000000004</v>
      </c>
      <c r="N2534" s="57"/>
      <c r="O2534" s="57"/>
      <c r="P2534" s="57"/>
      <c r="Q2534" s="51"/>
    </row>
    <row r="2535" spans="2:18" x14ac:dyDescent="0.2">
      <c r="B2535" s="48">
        <v>59</v>
      </c>
      <c r="C2535" s="55">
        <v>4.4180000000000001</v>
      </c>
      <c r="D2535" s="55"/>
      <c r="E2535" s="47">
        <f t="shared" si="664"/>
        <v>4.4450000000000003</v>
      </c>
      <c r="F2535" s="34">
        <f t="shared" si="663"/>
        <v>5</v>
      </c>
      <c r="G2535" s="47">
        <f t="shared" si="665"/>
        <v>22.225000000000001</v>
      </c>
      <c r="H2535" s="51"/>
      <c r="I2535" s="48">
        <v>59</v>
      </c>
      <c r="J2535" s="48">
        <v>4.4180000000000001</v>
      </c>
      <c r="K2535" s="47">
        <f t="shared" si="666"/>
        <v>4.4450000000000003</v>
      </c>
      <c r="L2535" s="34">
        <f t="shared" si="667"/>
        <v>5</v>
      </c>
      <c r="M2535" s="47">
        <f t="shared" si="668"/>
        <v>22.225000000000001</v>
      </c>
      <c r="N2535" s="57"/>
      <c r="O2535" s="57"/>
      <c r="P2535" s="57"/>
      <c r="Q2535" s="51"/>
    </row>
    <row r="2536" spans="2:18" x14ac:dyDescent="0.2">
      <c r="B2536" s="48"/>
      <c r="C2536" s="55"/>
      <c r="D2536" s="55"/>
      <c r="E2536" s="47"/>
      <c r="F2536" s="34"/>
      <c r="G2536" s="47"/>
      <c r="H2536" s="51"/>
      <c r="I2536" s="48"/>
      <c r="J2536" s="48"/>
      <c r="K2536" s="47"/>
      <c r="L2536" s="34"/>
      <c r="M2536" s="47"/>
      <c r="N2536" s="57"/>
      <c r="O2536" s="57"/>
      <c r="P2536" s="57"/>
      <c r="Q2536" s="51"/>
    </row>
    <row r="2537" spans="2:18" x14ac:dyDescent="0.2">
      <c r="B2537" s="48"/>
      <c r="C2537" s="55"/>
      <c r="D2537" s="55"/>
      <c r="E2537" s="47"/>
      <c r="F2537" s="34"/>
      <c r="G2537" s="47"/>
      <c r="H2537" s="47"/>
      <c r="I2537" s="48"/>
      <c r="J2537" s="48"/>
      <c r="K2537" s="47"/>
      <c r="L2537" s="34"/>
      <c r="M2537" s="47"/>
      <c r="N2537" s="57"/>
      <c r="O2537" s="57"/>
      <c r="P2537" s="57"/>
      <c r="Q2537" s="51"/>
    </row>
    <row r="2538" spans="2:18" x14ac:dyDescent="0.2">
      <c r="B2538" s="48"/>
      <c r="C2538" s="55"/>
      <c r="D2538" s="55"/>
      <c r="E2538" s="47"/>
      <c r="F2538" s="34"/>
      <c r="G2538" s="47"/>
      <c r="H2538" s="47"/>
      <c r="I2538" s="48"/>
      <c r="J2538" s="48"/>
      <c r="K2538" s="47"/>
      <c r="L2538" s="34"/>
      <c r="M2538" s="47"/>
      <c r="N2538" s="53"/>
      <c r="O2538" s="57"/>
      <c r="P2538" s="57"/>
      <c r="Q2538" s="51"/>
    </row>
    <row r="2539" spans="2:18" x14ac:dyDescent="0.2">
      <c r="B2539" s="48"/>
      <c r="C2539" s="55"/>
      <c r="D2539" s="55"/>
      <c r="E2539" s="47"/>
      <c r="F2539" s="34"/>
      <c r="G2539" s="47"/>
      <c r="H2539" s="47"/>
      <c r="I2539" s="48"/>
      <c r="J2539" s="48"/>
      <c r="K2539" s="47"/>
      <c r="L2539" s="34"/>
      <c r="M2539" s="47"/>
      <c r="N2539" s="50"/>
      <c r="O2539" s="50"/>
      <c r="P2539" s="50"/>
      <c r="Q2539" s="51"/>
      <c r="R2539" s="21"/>
    </row>
    <row r="2540" spans="2:18" x14ac:dyDescent="0.2">
      <c r="B2540" s="48"/>
      <c r="C2540" s="55"/>
      <c r="D2540" s="55"/>
      <c r="E2540" s="47"/>
      <c r="F2540" s="34"/>
      <c r="G2540" s="47"/>
      <c r="H2540" s="47"/>
      <c r="I2540" s="47"/>
      <c r="J2540" s="48"/>
      <c r="K2540" s="47"/>
      <c r="L2540" s="34"/>
      <c r="M2540" s="47"/>
      <c r="N2540" s="50"/>
      <c r="O2540" s="50"/>
      <c r="P2540" s="50"/>
      <c r="Q2540" s="51"/>
      <c r="R2540" s="21"/>
    </row>
    <row r="2541" spans="2:18" x14ac:dyDescent="0.2">
      <c r="B2541" s="48"/>
      <c r="C2541" s="55"/>
      <c r="D2541" s="55"/>
      <c r="E2541" s="47"/>
      <c r="F2541" s="34"/>
      <c r="G2541" s="47"/>
      <c r="H2541" s="47"/>
      <c r="I2541" s="47"/>
      <c r="J2541" s="48"/>
      <c r="K2541" s="47"/>
      <c r="L2541" s="34"/>
      <c r="M2541" s="47"/>
      <c r="N2541" s="50"/>
      <c r="O2541" s="50"/>
      <c r="P2541" s="50"/>
      <c r="Q2541" s="51"/>
      <c r="R2541" s="21"/>
    </row>
    <row r="2542" spans="2:18" x14ac:dyDescent="0.2">
      <c r="B2542" s="48"/>
      <c r="C2542" s="55"/>
      <c r="D2542" s="55"/>
      <c r="E2542" s="47"/>
      <c r="F2542" s="34">
        <f>SUM(F2516:F2541)</f>
        <v>59</v>
      </c>
      <c r="G2542" s="47">
        <f>SUM(G2516:G2541)</f>
        <v>113.4315</v>
      </c>
      <c r="H2542" s="47"/>
      <c r="I2542" s="47"/>
      <c r="J2542" s="48"/>
      <c r="K2542" s="47"/>
      <c r="L2542" s="34">
        <f>SUM(L2517:L2541)</f>
        <v>59</v>
      </c>
      <c r="M2542" s="34">
        <f>SUM(M2517:M2541)</f>
        <v>64.595800000000011</v>
      </c>
      <c r="N2542" s="50"/>
      <c r="O2542" s="50"/>
      <c r="P2542" s="50"/>
      <c r="Q2542" s="51"/>
      <c r="R2542" s="21"/>
    </row>
    <row r="2543" spans="2:18" x14ac:dyDescent="0.2">
      <c r="B2543" s="48"/>
      <c r="C2543" s="55"/>
      <c r="D2543" s="55"/>
      <c r="E2543" s="47"/>
      <c r="F2543" s="34"/>
      <c r="G2543" s="47"/>
      <c r="H2543" s="34"/>
      <c r="I2543" s="47"/>
      <c r="J2543" s="48"/>
      <c r="K2543" s="47"/>
      <c r="L2543" s="34"/>
      <c r="M2543" s="47"/>
      <c r="N2543" s="50"/>
      <c r="O2543" s="50"/>
      <c r="P2543" s="50"/>
      <c r="Q2543" s="51"/>
      <c r="R2543" s="21"/>
    </row>
    <row r="2544" spans="2:18" x14ac:dyDescent="0.2">
      <c r="B2544" s="52"/>
      <c r="C2544" s="59"/>
      <c r="D2544" s="59"/>
      <c r="E2544" s="51"/>
      <c r="F2544" s="51"/>
      <c r="G2544" s="51"/>
      <c r="H2544" s="51"/>
      <c r="I2544" s="47"/>
      <c r="J2544" s="48"/>
      <c r="K2544" s="47"/>
      <c r="L2544" s="34"/>
      <c r="M2544" s="47"/>
      <c r="N2544" s="51"/>
      <c r="O2544" s="51"/>
      <c r="P2544" s="51"/>
      <c r="Q2544" s="51"/>
    </row>
    <row r="2545" spans="2:18" x14ac:dyDescent="0.2">
      <c r="B2545" s="52"/>
      <c r="C2545" s="59"/>
      <c r="D2545" s="59"/>
      <c r="E2545" s="51"/>
      <c r="F2545" s="51"/>
      <c r="G2545" s="51"/>
      <c r="H2545" s="34" t="s">
        <v>10</v>
      </c>
      <c r="I2545" s="34"/>
      <c r="J2545" s="34">
        <f>G2542</f>
        <v>113.4315</v>
      </c>
      <c r="K2545" s="47" t="s">
        <v>11</v>
      </c>
      <c r="L2545" s="34">
        <f>M2542</f>
        <v>64.595800000000011</v>
      </c>
      <c r="M2545" s="47">
        <f>J2545-L2545</f>
        <v>48.835699999999989</v>
      </c>
      <c r="N2545" s="51"/>
      <c r="O2545" s="51"/>
      <c r="P2545" s="51"/>
      <c r="Q2545" s="51"/>
    </row>
    <row r="2546" spans="2:18" x14ac:dyDescent="0.2">
      <c r="B2546" s="52"/>
      <c r="C2546" s="59"/>
      <c r="D2546" s="59"/>
      <c r="E2546" s="51"/>
      <c r="F2546" s="51"/>
      <c r="G2546" s="51"/>
      <c r="H2546" s="51"/>
      <c r="I2546" s="51"/>
      <c r="J2546" s="60"/>
      <c r="K2546" s="51"/>
      <c r="L2546" s="51"/>
      <c r="M2546" s="51"/>
      <c r="N2546" s="51"/>
      <c r="O2546" s="51"/>
      <c r="P2546" s="51"/>
      <c r="Q2546" s="51"/>
    </row>
    <row r="2547" spans="2:18" x14ac:dyDescent="0.2">
      <c r="B2547" s="52"/>
      <c r="C2547" s="59"/>
      <c r="D2547" s="59"/>
      <c r="E2547" s="51"/>
      <c r="F2547" s="51"/>
      <c r="G2547" s="51"/>
      <c r="H2547" s="51"/>
      <c r="I2547" s="51"/>
      <c r="J2547" s="60"/>
      <c r="K2547" s="51"/>
      <c r="L2547" s="51"/>
      <c r="M2547" s="51"/>
      <c r="N2547" s="51"/>
      <c r="O2547" s="51"/>
      <c r="P2547" s="51"/>
      <c r="Q2547" s="51"/>
    </row>
    <row r="2548" spans="2:18" ht="15" x14ac:dyDescent="0.2">
      <c r="B2548" s="58"/>
      <c r="C2548" s="61"/>
      <c r="D2548" s="61"/>
      <c r="E2548" s="58"/>
      <c r="F2548" s="54" t="s">
        <v>7</v>
      </c>
      <c r="G2548" s="54"/>
      <c r="H2548" s="160">
        <v>14.4</v>
      </c>
      <c r="I2548" s="160"/>
      <c r="J2548" s="58"/>
      <c r="K2548" s="58"/>
      <c r="L2548" s="58"/>
      <c r="M2548" s="58"/>
      <c r="N2548" s="57"/>
      <c r="O2548" s="57"/>
      <c r="P2548" s="57"/>
      <c r="Q2548" s="51"/>
    </row>
    <row r="2549" spans="2:18" x14ac:dyDescent="0.2">
      <c r="B2549" s="161" t="s">
        <v>8</v>
      </c>
      <c r="C2549" s="161"/>
      <c r="D2549" s="161"/>
      <c r="E2549" s="161"/>
      <c r="F2549" s="161"/>
      <c r="G2549" s="161"/>
      <c r="H2549" s="51"/>
      <c r="I2549" s="161" t="s">
        <v>9</v>
      </c>
      <c r="J2549" s="161"/>
      <c r="K2549" s="161"/>
      <c r="L2549" s="161"/>
      <c r="M2549" s="161"/>
      <c r="N2549" s="62"/>
      <c r="O2549" s="62"/>
      <c r="P2549" s="50">
        <f>I2564-I2562</f>
        <v>18</v>
      </c>
      <c r="Q2549" s="51"/>
    </row>
    <row r="2550" spans="2:18" x14ac:dyDescent="0.2">
      <c r="B2550" s="34">
        <v>0</v>
      </c>
      <c r="C2550" s="47">
        <v>2.536</v>
      </c>
      <c r="D2550" s="47"/>
      <c r="E2550" s="34"/>
      <c r="F2550" s="34"/>
      <c r="G2550" s="34"/>
      <c r="H2550" s="34"/>
      <c r="I2550" s="33"/>
      <c r="J2550" s="33"/>
      <c r="K2550" s="47"/>
      <c r="L2550" s="34"/>
      <c r="M2550" s="47"/>
      <c r="N2550" s="50"/>
      <c r="O2550" s="50"/>
      <c r="P2550" s="50"/>
      <c r="Q2550" s="51"/>
      <c r="R2550" s="21"/>
    </row>
    <row r="2551" spans="2:18" x14ac:dyDescent="0.2">
      <c r="B2551" s="34">
        <v>5</v>
      </c>
      <c r="C2551" s="47">
        <v>2.552</v>
      </c>
      <c r="D2551" s="47"/>
      <c r="E2551" s="47">
        <f>(C2550+C2551)/2</f>
        <v>2.544</v>
      </c>
      <c r="F2551" s="34">
        <f t="shared" ref="F2551:F2568" si="669">B2551-B2550</f>
        <v>5</v>
      </c>
      <c r="G2551" s="47">
        <f>E2551*F2551</f>
        <v>12.72</v>
      </c>
      <c r="H2551" s="34"/>
      <c r="I2551" s="51"/>
      <c r="J2551" s="51"/>
      <c r="K2551" s="47"/>
      <c r="L2551" s="34"/>
      <c r="M2551" s="47"/>
      <c r="N2551" s="50"/>
      <c r="O2551" s="50"/>
      <c r="P2551" s="50"/>
      <c r="Q2551" s="52"/>
      <c r="R2551" s="21"/>
    </row>
    <row r="2552" spans="2:18" x14ac:dyDescent="0.2">
      <c r="B2552" s="34">
        <v>10</v>
      </c>
      <c r="C2552" s="47">
        <v>2.5409999999999999</v>
      </c>
      <c r="D2552" s="47"/>
      <c r="E2552" s="47">
        <f t="shared" ref="E2552:E2568" si="670">(C2551+C2552)/2</f>
        <v>2.5465</v>
      </c>
      <c r="F2552" s="34">
        <f t="shared" si="669"/>
        <v>5</v>
      </c>
      <c r="G2552" s="47">
        <f t="shared" ref="G2552:G2568" si="671">E2552*F2552</f>
        <v>12.7325</v>
      </c>
      <c r="H2552" s="34"/>
      <c r="I2552" s="51"/>
      <c r="J2552" s="51"/>
      <c r="K2552" s="47"/>
      <c r="L2552" s="34"/>
      <c r="M2552" s="47"/>
      <c r="N2552" s="50"/>
      <c r="O2552" s="50"/>
      <c r="P2552" s="50"/>
      <c r="Q2552" s="52"/>
      <c r="R2552" s="21"/>
    </row>
    <row r="2553" spans="2:18" x14ac:dyDescent="0.2">
      <c r="B2553" s="34">
        <v>12</v>
      </c>
      <c r="C2553" s="47">
        <v>1.9279999999999999</v>
      </c>
      <c r="D2553" s="47"/>
      <c r="E2553" s="47">
        <f t="shared" si="670"/>
        <v>2.2344999999999997</v>
      </c>
      <c r="F2553" s="34">
        <f t="shared" si="669"/>
        <v>2</v>
      </c>
      <c r="G2553" s="47">
        <f t="shared" si="671"/>
        <v>4.4689999999999994</v>
      </c>
      <c r="H2553" s="34"/>
      <c r="I2553" s="33"/>
      <c r="J2553" s="33"/>
      <c r="K2553" s="47"/>
      <c r="L2553" s="34"/>
      <c r="M2553" s="47"/>
      <c r="N2553" s="50"/>
      <c r="O2553" s="50"/>
      <c r="P2553" s="50"/>
      <c r="Q2553" s="52"/>
      <c r="R2553" s="21"/>
    </row>
    <row r="2554" spans="2:18" x14ac:dyDescent="0.2">
      <c r="B2554" s="34">
        <v>14</v>
      </c>
      <c r="C2554" s="47">
        <v>1.038</v>
      </c>
      <c r="D2554" s="47"/>
      <c r="E2554" s="47">
        <f t="shared" si="670"/>
        <v>1.4830000000000001</v>
      </c>
      <c r="F2554" s="34">
        <f t="shared" si="669"/>
        <v>2</v>
      </c>
      <c r="G2554" s="47">
        <f t="shared" si="671"/>
        <v>2.9660000000000002</v>
      </c>
      <c r="H2554" s="34"/>
      <c r="I2554" s="33"/>
      <c r="J2554" s="33"/>
      <c r="K2554" s="47"/>
      <c r="L2554" s="34"/>
      <c r="M2554" s="47"/>
      <c r="N2554" s="50"/>
      <c r="O2554" s="50"/>
      <c r="P2554" s="50"/>
      <c r="Q2554" s="52"/>
      <c r="R2554" s="21"/>
    </row>
    <row r="2555" spans="2:18" x14ac:dyDescent="0.2">
      <c r="B2555" s="34">
        <v>16</v>
      </c>
      <c r="C2555" s="47">
        <v>-0.45900000000000002</v>
      </c>
      <c r="D2555" s="47"/>
      <c r="E2555" s="47">
        <f t="shared" si="670"/>
        <v>0.28949999999999998</v>
      </c>
      <c r="F2555" s="34">
        <f t="shared" si="669"/>
        <v>2</v>
      </c>
      <c r="G2555" s="47">
        <f t="shared" si="671"/>
        <v>0.57899999999999996</v>
      </c>
      <c r="H2555" s="34"/>
      <c r="I2555" s="33"/>
      <c r="J2555" s="33"/>
      <c r="K2555" s="47"/>
      <c r="L2555" s="34"/>
      <c r="M2555" s="47"/>
      <c r="N2555" s="50"/>
      <c r="O2555" s="50"/>
      <c r="P2555" s="50"/>
      <c r="Q2555" s="52"/>
      <c r="R2555" s="21"/>
    </row>
    <row r="2556" spans="2:18" x14ac:dyDescent="0.2">
      <c r="B2556" s="34">
        <v>18</v>
      </c>
      <c r="C2556" s="47">
        <v>-0.86599999999999999</v>
      </c>
      <c r="D2556" s="47"/>
      <c r="E2556" s="47">
        <f t="shared" si="670"/>
        <v>-0.66249999999999998</v>
      </c>
      <c r="F2556" s="34">
        <f t="shared" si="669"/>
        <v>2</v>
      </c>
      <c r="G2556" s="47">
        <f t="shared" si="671"/>
        <v>-1.325</v>
      </c>
      <c r="H2556" s="51"/>
      <c r="I2556" s="33"/>
      <c r="J2556" s="33"/>
      <c r="K2556" s="47"/>
      <c r="L2556" s="34"/>
      <c r="M2556" s="47"/>
      <c r="N2556" s="50"/>
      <c r="O2556" s="50"/>
      <c r="P2556" s="50"/>
      <c r="Q2556" s="52"/>
      <c r="R2556" s="21"/>
    </row>
    <row r="2557" spans="2:18" x14ac:dyDescent="0.2">
      <c r="B2557" s="34">
        <v>19</v>
      </c>
      <c r="C2557" s="47">
        <v>-0.90800000000000003</v>
      </c>
      <c r="D2557" s="47"/>
      <c r="E2557" s="47">
        <f t="shared" si="670"/>
        <v>-0.88700000000000001</v>
      </c>
      <c r="F2557" s="34">
        <f t="shared" si="669"/>
        <v>1</v>
      </c>
      <c r="G2557" s="47">
        <f t="shared" si="671"/>
        <v>-0.88700000000000001</v>
      </c>
      <c r="H2557" s="51"/>
      <c r="I2557" s="33"/>
      <c r="J2557" s="33"/>
      <c r="K2557" s="47"/>
      <c r="L2557" s="34"/>
      <c r="M2557" s="47"/>
      <c r="N2557" s="50"/>
      <c r="O2557" s="50"/>
      <c r="P2557" s="50"/>
      <c r="Q2557" s="52"/>
      <c r="R2557" s="21"/>
    </row>
    <row r="2558" spans="2:18" x14ac:dyDescent="0.2">
      <c r="B2558" s="34">
        <v>20</v>
      </c>
      <c r="C2558" s="47">
        <v>-0.84899999999999998</v>
      </c>
      <c r="D2558" s="47"/>
      <c r="E2558" s="47">
        <f t="shared" si="670"/>
        <v>-0.87850000000000006</v>
      </c>
      <c r="F2558" s="34">
        <f t="shared" si="669"/>
        <v>1</v>
      </c>
      <c r="G2558" s="47">
        <f t="shared" si="671"/>
        <v>-0.87850000000000006</v>
      </c>
      <c r="H2558" s="51"/>
      <c r="I2558" s="33"/>
      <c r="J2558" s="33"/>
      <c r="K2558" s="47"/>
      <c r="L2558" s="34"/>
      <c r="M2558" s="47"/>
      <c r="N2558" s="53"/>
      <c r="O2558" s="53"/>
      <c r="P2558" s="53"/>
      <c r="Q2558" s="52"/>
      <c r="R2558" s="21"/>
    </row>
    <row r="2559" spans="2:18" x14ac:dyDescent="0.2">
      <c r="B2559" s="34">
        <v>22</v>
      </c>
      <c r="C2559" s="47">
        <v>-0.76200000000000001</v>
      </c>
      <c r="D2559" s="47"/>
      <c r="E2559" s="47">
        <f t="shared" si="670"/>
        <v>-0.80549999999999999</v>
      </c>
      <c r="F2559" s="34">
        <f t="shared" si="669"/>
        <v>2</v>
      </c>
      <c r="G2559" s="47">
        <f t="shared" si="671"/>
        <v>-1.611</v>
      </c>
      <c r="H2559" s="34"/>
      <c r="I2559" s="33"/>
      <c r="J2559" s="33"/>
      <c r="K2559" s="47"/>
      <c r="L2559" s="34"/>
      <c r="M2559" s="47"/>
      <c r="N2559" s="50"/>
      <c r="O2559" s="50"/>
      <c r="P2559" s="50"/>
      <c r="Q2559" s="52"/>
      <c r="R2559" s="21"/>
    </row>
    <row r="2560" spans="2:18" x14ac:dyDescent="0.2">
      <c r="B2560" s="34">
        <v>24</v>
      </c>
      <c r="C2560" s="47">
        <v>0.04</v>
      </c>
      <c r="D2560" s="47"/>
      <c r="E2560" s="47">
        <f t="shared" si="670"/>
        <v>-0.36099999999999999</v>
      </c>
      <c r="F2560" s="34">
        <f t="shared" si="669"/>
        <v>2</v>
      </c>
      <c r="G2560" s="47">
        <f t="shared" si="671"/>
        <v>-0.72199999999999998</v>
      </c>
      <c r="H2560" s="34"/>
      <c r="I2560" s="33">
        <v>0</v>
      </c>
      <c r="J2560" s="33">
        <v>2.536</v>
      </c>
      <c r="K2560" s="47"/>
      <c r="L2560" s="34"/>
      <c r="M2560" s="47"/>
      <c r="N2560" s="53"/>
      <c r="O2560" s="53"/>
      <c r="P2560" s="53"/>
      <c r="Q2560" s="52"/>
      <c r="R2560" s="21"/>
    </row>
    <row r="2561" spans="2:18" x14ac:dyDescent="0.2">
      <c r="B2561" s="34">
        <v>26</v>
      </c>
      <c r="C2561" s="47">
        <v>1.034</v>
      </c>
      <c r="D2561" s="47"/>
      <c r="E2561" s="47">
        <f t="shared" si="670"/>
        <v>0.53700000000000003</v>
      </c>
      <c r="F2561" s="34">
        <f t="shared" si="669"/>
        <v>2</v>
      </c>
      <c r="G2561" s="47">
        <f t="shared" si="671"/>
        <v>1.0740000000000001</v>
      </c>
      <c r="H2561" s="34"/>
      <c r="I2561" s="34">
        <f>I2562-(J2561-J2562)*2</f>
        <v>4.3000000000000007</v>
      </c>
      <c r="J2561" s="34">
        <v>2.54</v>
      </c>
      <c r="K2561" s="47">
        <f t="shared" ref="K2561:K2569" si="672">AVERAGE(J2560,J2561)</f>
        <v>2.5380000000000003</v>
      </c>
      <c r="L2561" s="34">
        <f t="shared" ref="L2561:L2569" si="673">I2561-I2560</f>
        <v>4.3000000000000007</v>
      </c>
      <c r="M2561" s="47">
        <f t="shared" ref="M2561:M2569" si="674">L2561*K2561</f>
        <v>10.913400000000003</v>
      </c>
      <c r="N2561" s="53"/>
      <c r="O2561" s="53"/>
      <c r="P2561" s="53"/>
      <c r="Q2561" s="52"/>
      <c r="R2561" s="21"/>
    </row>
    <row r="2562" spans="2:18" x14ac:dyDescent="0.2">
      <c r="B2562" s="34">
        <v>28</v>
      </c>
      <c r="C2562" s="47">
        <v>2.1459999999999999</v>
      </c>
      <c r="D2562" s="47"/>
      <c r="E2562" s="47">
        <f t="shared" si="670"/>
        <v>1.5899999999999999</v>
      </c>
      <c r="F2562" s="34">
        <f t="shared" si="669"/>
        <v>2</v>
      </c>
      <c r="G2562" s="47">
        <f t="shared" si="671"/>
        <v>3.1799999999999997</v>
      </c>
      <c r="H2562" s="34"/>
      <c r="I2562" s="33">
        <f>I2563-9</f>
        <v>12.5</v>
      </c>
      <c r="J2562" s="33">
        <f>J2563</f>
        <v>-1.56</v>
      </c>
      <c r="K2562" s="47">
        <f t="shared" si="672"/>
        <v>0.49</v>
      </c>
      <c r="L2562" s="34">
        <f t="shared" si="673"/>
        <v>8.1999999999999993</v>
      </c>
      <c r="M2562" s="47">
        <f t="shared" si="674"/>
        <v>4.0179999999999998</v>
      </c>
      <c r="N2562" s="50"/>
      <c r="O2562" s="50"/>
      <c r="P2562" s="50"/>
      <c r="Q2562" s="51"/>
      <c r="R2562" s="21"/>
    </row>
    <row r="2563" spans="2:18" x14ac:dyDescent="0.2">
      <c r="B2563" s="34">
        <v>33</v>
      </c>
      <c r="C2563" s="47">
        <v>2.1509999999999998</v>
      </c>
      <c r="D2563" s="47"/>
      <c r="E2563" s="47">
        <f t="shared" si="670"/>
        <v>2.1484999999999999</v>
      </c>
      <c r="F2563" s="34">
        <f t="shared" si="669"/>
        <v>5</v>
      </c>
      <c r="G2563" s="47">
        <f t="shared" si="671"/>
        <v>10.7425</v>
      </c>
      <c r="H2563" s="54"/>
      <c r="I2563" s="33">
        <v>21.5</v>
      </c>
      <c r="J2563" s="33">
        <v>-1.56</v>
      </c>
      <c r="K2563" s="47">
        <f t="shared" si="672"/>
        <v>-1.56</v>
      </c>
      <c r="L2563" s="34">
        <f t="shared" si="673"/>
        <v>9</v>
      </c>
      <c r="M2563" s="47">
        <f t="shared" si="674"/>
        <v>-14.040000000000001</v>
      </c>
      <c r="N2563" s="50"/>
      <c r="O2563" s="50"/>
      <c r="P2563" s="50"/>
      <c r="Q2563" s="51"/>
      <c r="R2563" s="21"/>
    </row>
    <row r="2564" spans="2:18" x14ac:dyDescent="0.2">
      <c r="B2564" s="34">
        <v>38</v>
      </c>
      <c r="C2564" s="47">
        <v>2.2810000000000001</v>
      </c>
      <c r="D2564" s="47"/>
      <c r="E2564" s="47">
        <f t="shared" si="670"/>
        <v>2.2160000000000002</v>
      </c>
      <c r="F2564" s="34">
        <f t="shared" si="669"/>
        <v>5</v>
      </c>
      <c r="G2564" s="47">
        <f t="shared" si="671"/>
        <v>11.080000000000002</v>
      </c>
      <c r="H2564" s="54"/>
      <c r="I2564" s="34">
        <f>I2563+9</f>
        <v>30.5</v>
      </c>
      <c r="J2564" s="34">
        <f>J2563</f>
        <v>-1.56</v>
      </c>
      <c r="K2564" s="47">
        <f t="shared" si="672"/>
        <v>-1.56</v>
      </c>
      <c r="L2564" s="34">
        <f t="shared" si="673"/>
        <v>9</v>
      </c>
      <c r="M2564" s="47">
        <f t="shared" si="674"/>
        <v>-14.040000000000001</v>
      </c>
      <c r="N2564" s="50"/>
      <c r="O2564" s="50"/>
      <c r="P2564" s="50"/>
      <c r="Q2564" s="51"/>
      <c r="R2564" s="21"/>
    </row>
    <row r="2565" spans="2:18" x14ac:dyDescent="0.2">
      <c r="B2565" s="48">
        <v>42</v>
      </c>
      <c r="C2565" s="55">
        <v>3.8420000000000001</v>
      </c>
      <c r="D2565" s="55"/>
      <c r="E2565" s="47">
        <f t="shared" si="670"/>
        <v>3.0615000000000001</v>
      </c>
      <c r="F2565" s="34">
        <f t="shared" si="669"/>
        <v>4</v>
      </c>
      <c r="G2565" s="47">
        <f t="shared" si="671"/>
        <v>12.246</v>
      </c>
      <c r="H2565" s="54"/>
      <c r="I2565" s="34">
        <f>I2564+(J2565-J2564)*2</f>
        <v>40.620000000000005</v>
      </c>
      <c r="J2565" s="34">
        <v>3.5</v>
      </c>
      <c r="K2565" s="47">
        <f t="shared" si="672"/>
        <v>0.97</v>
      </c>
      <c r="L2565" s="34">
        <f t="shared" si="673"/>
        <v>10.120000000000005</v>
      </c>
      <c r="M2565" s="47">
        <f t="shared" si="674"/>
        <v>9.8164000000000033</v>
      </c>
      <c r="N2565" s="50"/>
      <c r="O2565" s="50"/>
      <c r="P2565" s="50"/>
      <c r="Q2565" s="51"/>
      <c r="R2565" s="21"/>
    </row>
    <row r="2566" spans="2:18" x14ac:dyDescent="0.2">
      <c r="B2566" s="48">
        <v>45</v>
      </c>
      <c r="C2566" s="55">
        <v>4.782</v>
      </c>
      <c r="D2566" s="55"/>
      <c r="E2566" s="47">
        <f t="shared" si="670"/>
        <v>4.3120000000000003</v>
      </c>
      <c r="F2566" s="34">
        <f t="shared" si="669"/>
        <v>3</v>
      </c>
      <c r="G2566" s="47">
        <f t="shared" si="671"/>
        <v>12.936</v>
      </c>
      <c r="H2566" s="54"/>
      <c r="I2566" s="34">
        <v>42</v>
      </c>
      <c r="J2566" s="56">
        <v>3.8420000000000001</v>
      </c>
      <c r="K2566" s="47">
        <f t="shared" si="672"/>
        <v>3.6710000000000003</v>
      </c>
      <c r="L2566" s="34">
        <f t="shared" si="673"/>
        <v>1.3799999999999955</v>
      </c>
      <c r="M2566" s="47">
        <f t="shared" si="674"/>
        <v>5.0659799999999837</v>
      </c>
      <c r="N2566" s="51"/>
      <c r="O2566" s="53"/>
      <c r="P2566" s="53"/>
      <c r="Q2566" s="51"/>
    </row>
    <row r="2567" spans="2:18" x14ac:dyDescent="0.2">
      <c r="B2567" s="48">
        <v>50</v>
      </c>
      <c r="C2567" s="55">
        <v>4.7930000000000001</v>
      </c>
      <c r="D2567" s="55"/>
      <c r="E2567" s="47">
        <f t="shared" si="670"/>
        <v>4.7874999999999996</v>
      </c>
      <c r="F2567" s="34">
        <f t="shared" si="669"/>
        <v>5</v>
      </c>
      <c r="G2567" s="47">
        <f t="shared" si="671"/>
        <v>23.9375</v>
      </c>
      <c r="H2567" s="54"/>
      <c r="I2567" s="48">
        <v>45</v>
      </c>
      <c r="J2567" s="48">
        <v>4.782</v>
      </c>
      <c r="K2567" s="47">
        <f t="shared" si="672"/>
        <v>4.3120000000000003</v>
      </c>
      <c r="L2567" s="34">
        <f t="shared" si="673"/>
        <v>3</v>
      </c>
      <c r="M2567" s="47">
        <f t="shared" si="674"/>
        <v>12.936</v>
      </c>
      <c r="N2567" s="51"/>
      <c r="O2567" s="57"/>
      <c r="P2567" s="57"/>
      <c r="Q2567" s="51"/>
    </row>
    <row r="2568" spans="2:18" x14ac:dyDescent="0.2">
      <c r="B2568" s="48">
        <v>54</v>
      </c>
      <c r="C2568" s="55">
        <v>4.766</v>
      </c>
      <c r="D2568" s="55"/>
      <c r="E2568" s="47">
        <f t="shared" si="670"/>
        <v>4.7795000000000005</v>
      </c>
      <c r="F2568" s="34">
        <f t="shared" si="669"/>
        <v>4</v>
      </c>
      <c r="G2568" s="47">
        <f t="shared" si="671"/>
        <v>19.118000000000002</v>
      </c>
      <c r="H2568" s="51"/>
      <c r="I2568" s="48">
        <v>50</v>
      </c>
      <c r="J2568" s="48">
        <v>4.7930000000000001</v>
      </c>
      <c r="K2568" s="47">
        <f t="shared" si="672"/>
        <v>4.7874999999999996</v>
      </c>
      <c r="L2568" s="34">
        <f t="shared" si="673"/>
        <v>5</v>
      </c>
      <c r="M2568" s="47">
        <f t="shared" si="674"/>
        <v>23.9375</v>
      </c>
      <c r="N2568" s="51"/>
      <c r="O2568" s="57"/>
      <c r="P2568" s="57"/>
      <c r="Q2568" s="51"/>
    </row>
    <row r="2569" spans="2:18" x14ac:dyDescent="0.2">
      <c r="B2569" s="48"/>
      <c r="C2569" s="55"/>
      <c r="D2569" s="55"/>
      <c r="E2569" s="47"/>
      <c r="F2569" s="34"/>
      <c r="G2569" s="47"/>
      <c r="H2569" s="51"/>
      <c r="I2569" s="48">
        <v>54</v>
      </c>
      <c r="J2569" s="48">
        <v>4.766</v>
      </c>
      <c r="K2569" s="47">
        <f t="shared" si="672"/>
        <v>4.7795000000000005</v>
      </c>
      <c r="L2569" s="34">
        <f t="shared" si="673"/>
        <v>4</v>
      </c>
      <c r="M2569" s="47">
        <f t="shared" si="674"/>
        <v>19.118000000000002</v>
      </c>
      <c r="N2569" s="57"/>
      <c r="O2569" s="57"/>
      <c r="P2569" s="57"/>
      <c r="Q2569" s="51"/>
    </row>
    <row r="2570" spans="2:18" x14ac:dyDescent="0.2">
      <c r="B2570" s="48"/>
      <c r="C2570" s="55"/>
      <c r="D2570" s="55"/>
      <c r="E2570" s="47"/>
      <c r="F2570" s="34"/>
      <c r="G2570" s="47"/>
      <c r="H2570" s="51"/>
      <c r="I2570" s="48"/>
      <c r="J2570" s="48"/>
      <c r="K2570" s="47"/>
      <c r="L2570" s="34"/>
      <c r="M2570" s="47"/>
      <c r="N2570" s="57"/>
      <c r="O2570" s="57"/>
      <c r="P2570" s="57"/>
      <c r="Q2570" s="51"/>
    </row>
    <row r="2571" spans="2:18" x14ac:dyDescent="0.2">
      <c r="B2571" s="48"/>
      <c r="C2571" s="55"/>
      <c r="D2571" s="55"/>
      <c r="E2571" s="47"/>
      <c r="F2571" s="34"/>
      <c r="G2571" s="47"/>
      <c r="H2571" s="51"/>
      <c r="I2571" s="48"/>
      <c r="J2571" s="48"/>
      <c r="K2571" s="47"/>
      <c r="L2571" s="34"/>
      <c r="M2571" s="47"/>
      <c r="N2571" s="57"/>
      <c r="O2571" s="57"/>
      <c r="P2571" s="57"/>
      <c r="Q2571" s="51"/>
    </row>
    <row r="2572" spans="2:18" x14ac:dyDescent="0.2">
      <c r="B2572" s="48"/>
      <c r="C2572" s="55"/>
      <c r="D2572" s="55"/>
      <c r="E2572" s="47"/>
      <c r="F2572" s="34"/>
      <c r="G2572" s="47"/>
      <c r="H2572" s="47"/>
      <c r="I2572" s="48"/>
      <c r="J2572" s="48"/>
      <c r="K2572" s="47"/>
      <c r="L2572" s="34"/>
      <c r="M2572" s="47"/>
      <c r="N2572" s="57"/>
      <c r="O2572" s="57"/>
      <c r="P2572" s="57"/>
      <c r="Q2572" s="51"/>
    </row>
    <row r="2573" spans="2:18" x14ac:dyDescent="0.2">
      <c r="B2573" s="48"/>
      <c r="C2573" s="55"/>
      <c r="D2573" s="55"/>
      <c r="E2573" s="47"/>
      <c r="F2573" s="34"/>
      <c r="G2573" s="47"/>
      <c r="H2573" s="47"/>
      <c r="I2573" s="48"/>
      <c r="J2573" s="48"/>
      <c r="K2573" s="47"/>
      <c r="L2573" s="34"/>
      <c r="M2573" s="47"/>
      <c r="N2573" s="53"/>
      <c r="O2573" s="57"/>
      <c r="P2573" s="57"/>
      <c r="Q2573" s="51"/>
    </row>
    <row r="2574" spans="2:18" x14ac:dyDescent="0.2">
      <c r="B2574" s="48"/>
      <c r="C2574" s="55"/>
      <c r="D2574" s="55"/>
      <c r="E2574" s="47"/>
      <c r="F2574" s="34"/>
      <c r="G2574" s="47"/>
      <c r="H2574" s="47"/>
      <c r="I2574" s="48"/>
      <c r="J2574" s="48"/>
      <c r="K2574" s="47"/>
      <c r="L2574" s="34"/>
      <c r="M2574" s="47"/>
      <c r="N2574" s="50"/>
      <c r="O2574" s="50"/>
      <c r="P2574" s="50"/>
      <c r="Q2574" s="51"/>
      <c r="R2574" s="21"/>
    </row>
    <row r="2575" spans="2:18" x14ac:dyDescent="0.2">
      <c r="B2575" s="48"/>
      <c r="C2575" s="55"/>
      <c r="D2575" s="55"/>
      <c r="E2575" s="47"/>
      <c r="F2575" s="34"/>
      <c r="G2575" s="47"/>
      <c r="H2575" s="47"/>
      <c r="I2575" s="47"/>
      <c r="J2575" s="48"/>
      <c r="K2575" s="47"/>
      <c r="L2575" s="34"/>
      <c r="M2575" s="47"/>
      <c r="N2575" s="50"/>
      <c r="O2575" s="50"/>
      <c r="P2575" s="50"/>
      <c r="Q2575" s="51"/>
      <c r="R2575" s="21"/>
    </row>
    <row r="2576" spans="2:18" x14ac:dyDescent="0.2">
      <c r="B2576" s="48"/>
      <c r="C2576" s="55"/>
      <c r="D2576" s="55"/>
      <c r="E2576" s="47"/>
      <c r="F2576" s="34"/>
      <c r="G2576" s="47"/>
      <c r="H2576" s="47"/>
      <c r="I2576" s="47"/>
      <c r="J2576" s="48"/>
      <c r="K2576" s="47"/>
      <c r="L2576" s="34"/>
      <c r="M2576" s="47"/>
      <c r="N2576" s="50"/>
      <c r="O2576" s="50"/>
      <c r="P2576" s="50"/>
      <c r="Q2576" s="51"/>
      <c r="R2576" s="21"/>
    </row>
    <row r="2577" spans="2:18" x14ac:dyDescent="0.2">
      <c r="B2577" s="48"/>
      <c r="C2577" s="55"/>
      <c r="D2577" s="55"/>
      <c r="E2577" s="47"/>
      <c r="F2577" s="34">
        <f>SUM(F2551:F2576)</f>
        <v>54</v>
      </c>
      <c r="G2577" s="47">
        <f>SUM(G2551:G2576)</f>
        <v>122.357</v>
      </c>
      <c r="H2577" s="47"/>
      <c r="I2577" s="47"/>
      <c r="J2577" s="48"/>
      <c r="K2577" s="47"/>
      <c r="L2577" s="34">
        <f>SUM(L2552:L2576)</f>
        <v>54</v>
      </c>
      <c r="M2577" s="34">
        <f>SUM(M2552:M2576)</f>
        <v>57.725279999999991</v>
      </c>
      <c r="N2577" s="50"/>
      <c r="O2577" s="50"/>
      <c r="P2577" s="50"/>
      <c r="Q2577" s="51"/>
      <c r="R2577" s="21"/>
    </row>
    <row r="2578" spans="2:18" x14ac:dyDescent="0.2">
      <c r="B2578" s="48"/>
      <c r="C2578" s="55"/>
      <c r="D2578" s="55"/>
      <c r="E2578" s="47"/>
      <c r="F2578" s="34"/>
      <c r="G2578" s="47"/>
      <c r="H2578" s="34"/>
      <c r="I2578" s="47"/>
      <c r="J2578" s="48"/>
      <c r="K2578" s="47"/>
      <c r="L2578" s="34"/>
      <c r="M2578" s="47"/>
      <c r="N2578" s="50"/>
      <c r="O2578" s="50"/>
      <c r="P2578" s="50"/>
      <c r="Q2578" s="51"/>
      <c r="R2578" s="21"/>
    </row>
    <row r="2579" spans="2:18" x14ac:dyDescent="0.2">
      <c r="B2579" s="52"/>
      <c r="C2579" s="59"/>
      <c r="D2579" s="59"/>
      <c r="E2579" s="51"/>
      <c r="F2579" s="51"/>
      <c r="G2579" s="51"/>
      <c r="H2579" s="51"/>
      <c r="I2579" s="47"/>
      <c r="J2579" s="48"/>
      <c r="K2579" s="47"/>
      <c r="L2579" s="34"/>
      <c r="M2579" s="47"/>
      <c r="N2579" s="51"/>
      <c r="O2579" s="51"/>
      <c r="P2579" s="51"/>
      <c r="Q2579" s="51"/>
    </row>
    <row r="2580" spans="2:18" x14ac:dyDescent="0.2">
      <c r="B2580" s="52"/>
      <c r="C2580" s="59"/>
      <c r="D2580" s="59"/>
      <c r="E2580" s="51"/>
      <c r="F2580" s="51"/>
      <c r="G2580" s="51"/>
      <c r="H2580" s="34" t="s">
        <v>10</v>
      </c>
      <c r="I2580" s="34"/>
      <c r="J2580" s="34">
        <f>G2577</f>
        <v>122.357</v>
      </c>
      <c r="K2580" s="47" t="s">
        <v>11</v>
      </c>
      <c r="L2580" s="34">
        <f>M2577</f>
        <v>57.725279999999991</v>
      </c>
      <c r="M2580" s="47">
        <f>J2580-L2580</f>
        <v>64.631720000000001</v>
      </c>
      <c r="N2580" s="51"/>
      <c r="O2580" s="51"/>
      <c r="P2580" s="51"/>
      <c r="Q2580" s="51"/>
    </row>
    <row r="2581" spans="2:18" x14ac:dyDescent="0.2">
      <c r="B2581" s="52"/>
      <c r="C2581" s="59"/>
      <c r="D2581" s="59"/>
      <c r="E2581" s="51"/>
      <c r="F2581" s="51"/>
      <c r="G2581" s="51"/>
      <c r="H2581" s="51"/>
      <c r="I2581" s="51"/>
      <c r="J2581" s="60"/>
      <c r="K2581" s="51"/>
      <c r="L2581" s="51"/>
      <c r="M2581" s="51"/>
      <c r="N2581" s="51"/>
      <c r="O2581" s="51"/>
      <c r="P2581" s="51"/>
      <c r="Q2581" s="51"/>
    </row>
    <row r="2582" spans="2:18" ht="15" x14ac:dyDescent="0.2">
      <c r="B2582" s="58"/>
      <c r="C2582" s="61"/>
      <c r="D2582" s="61"/>
      <c r="E2582" s="58"/>
      <c r="F2582" s="54" t="s">
        <v>7</v>
      </c>
      <c r="G2582" s="54"/>
      <c r="H2582" s="160">
        <v>14.6</v>
      </c>
      <c r="I2582" s="160"/>
      <c r="J2582" s="58"/>
      <c r="K2582" s="58"/>
      <c r="L2582" s="58"/>
      <c r="M2582" s="58"/>
      <c r="N2582" s="57"/>
      <c r="O2582" s="57"/>
      <c r="P2582" s="57"/>
      <c r="Q2582" s="51"/>
    </row>
    <row r="2583" spans="2:18" x14ac:dyDescent="0.2">
      <c r="B2583" s="161" t="s">
        <v>8</v>
      </c>
      <c r="C2583" s="161"/>
      <c r="D2583" s="161"/>
      <c r="E2583" s="161"/>
      <c r="F2583" s="161"/>
      <c r="G2583" s="161"/>
      <c r="H2583" s="51"/>
      <c r="I2583" s="161" t="s">
        <v>9</v>
      </c>
      <c r="J2583" s="161"/>
      <c r="K2583" s="161"/>
      <c r="L2583" s="161"/>
      <c r="M2583" s="161"/>
      <c r="N2583" s="62"/>
      <c r="O2583" s="62"/>
      <c r="P2583" s="50">
        <f>I2598-I2596</f>
        <v>18</v>
      </c>
      <c r="Q2583" s="51"/>
    </row>
    <row r="2584" spans="2:18" x14ac:dyDescent="0.2">
      <c r="B2584" s="34">
        <v>0</v>
      </c>
      <c r="C2584" s="47">
        <v>2.234</v>
      </c>
      <c r="D2584" s="47"/>
      <c r="E2584" s="34"/>
      <c r="F2584" s="34"/>
      <c r="G2584" s="34"/>
      <c r="H2584" s="34"/>
      <c r="I2584" s="33"/>
      <c r="J2584" s="33"/>
      <c r="K2584" s="47"/>
      <c r="L2584" s="34"/>
      <c r="M2584" s="47"/>
      <c r="N2584" s="50"/>
      <c r="O2584" s="50"/>
      <c r="P2584" s="50"/>
      <c r="Q2584" s="51"/>
      <c r="R2584" s="21"/>
    </row>
    <row r="2585" spans="2:18" x14ac:dyDescent="0.2">
      <c r="B2585" s="34">
        <v>5</v>
      </c>
      <c r="C2585" s="47">
        <v>2.2440000000000002</v>
      </c>
      <c r="D2585" s="47"/>
      <c r="E2585" s="47">
        <f>(C2584+C2585)/2</f>
        <v>2.2389999999999999</v>
      </c>
      <c r="F2585" s="34">
        <f t="shared" ref="F2585:F2601" si="675">B2585-B2584</f>
        <v>5</v>
      </c>
      <c r="G2585" s="47">
        <f>E2585*F2585</f>
        <v>11.195</v>
      </c>
      <c r="H2585" s="34"/>
      <c r="I2585" s="51"/>
      <c r="J2585" s="51"/>
      <c r="K2585" s="47"/>
      <c r="L2585" s="34"/>
      <c r="M2585" s="47"/>
      <c r="N2585" s="50"/>
      <c r="O2585" s="50"/>
      <c r="P2585" s="50"/>
      <c r="Q2585" s="52"/>
      <c r="R2585" s="21"/>
    </row>
    <row r="2586" spans="2:18" x14ac:dyDescent="0.2">
      <c r="B2586" s="34">
        <v>10</v>
      </c>
      <c r="C2586" s="47">
        <v>2.2229999999999999</v>
      </c>
      <c r="D2586" s="47"/>
      <c r="E2586" s="47">
        <f t="shared" ref="E2586:E2601" si="676">(C2585+C2586)/2</f>
        <v>2.2335000000000003</v>
      </c>
      <c r="F2586" s="34">
        <f t="shared" si="675"/>
        <v>5</v>
      </c>
      <c r="G2586" s="47">
        <f t="shared" ref="G2586:G2601" si="677">E2586*F2586</f>
        <v>11.1675</v>
      </c>
      <c r="H2586" s="34"/>
      <c r="I2586" s="51"/>
      <c r="J2586" s="51"/>
      <c r="K2586" s="47"/>
      <c r="L2586" s="34"/>
      <c r="M2586" s="47"/>
      <c r="N2586" s="50"/>
      <c r="O2586" s="50"/>
      <c r="P2586" s="50"/>
      <c r="Q2586" s="52"/>
      <c r="R2586" s="21"/>
    </row>
    <row r="2587" spans="2:18" x14ac:dyDescent="0.2">
      <c r="B2587" s="34">
        <v>12</v>
      </c>
      <c r="C2587" s="47">
        <v>1.026</v>
      </c>
      <c r="D2587" s="47"/>
      <c r="E2587" s="47">
        <f t="shared" si="676"/>
        <v>1.6244999999999998</v>
      </c>
      <c r="F2587" s="34">
        <f t="shared" si="675"/>
        <v>2</v>
      </c>
      <c r="G2587" s="47">
        <f t="shared" si="677"/>
        <v>3.2489999999999997</v>
      </c>
      <c r="H2587" s="34"/>
      <c r="I2587" s="33"/>
      <c r="J2587" s="33"/>
      <c r="K2587" s="47"/>
      <c r="L2587" s="34"/>
      <c r="M2587" s="47"/>
      <c r="N2587" s="50"/>
      <c r="O2587" s="50"/>
      <c r="P2587" s="50"/>
      <c r="Q2587" s="52"/>
      <c r="R2587" s="21"/>
    </row>
    <row r="2588" spans="2:18" x14ac:dyDescent="0.2">
      <c r="B2588" s="34">
        <v>14</v>
      </c>
      <c r="C2588" s="47">
        <v>2.5999999999999999E-2</v>
      </c>
      <c r="D2588" s="47"/>
      <c r="E2588" s="47">
        <f t="shared" si="676"/>
        <v>0.52600000000000002</v>
      </c>
      <c r="F2588" s="34">
        <f t="shared" si="675"/>
        <v>2</v>
      </c>
      <c r="G2588" s="47">
        <f t="shared" si="677"/>
        <v>1.052</v>
      </c>
      <c r="H2588" s="34"/>
      <c r="I2588" s="33"/>
      <c r="J2588" s="33"/>
      <c r="K2588" s="47"/>
      <c r="L2588" s="34"/>
      <c r="M2588" s="47"/>
      <c r="N2588" s="50"/>
      <c r="O2588" s="50"/>
      <c r="P2588" s="50"/>
      <c r="Q2588" s="52"/>
      <c r="R2588" s="21"/>
    </row>
    <row r="2589" spans="2:18" x14ac:dyDescent="0.2">
      <c r="B2589" s="34">
        <v>16</v>
      </c>
      <c r="C2589" s="47">
        <v>-0.76700000000000002</v>
      </c>
      <c r="D2589" s="47"/>
      <c r="E2589" s="47">
        <f t="shared" si="676"/>
        <v>-0.3705</v>
      </c>
      <c r="F2589" s="34">
        <f t="shared" si="675"/>
        <v>2</v>
      </c>
      <c r="G2589" s="47">
        <f t="shared" si="677"/>
        <v>-0.74099999999999999</v>
      </c>
      <c r="H2589" s="34"/>
      <c r="I2589" s="33"/>
      <c r="J2589" s="33"/>
      <c r="K2589" s="47"/>
      <c r="L2589" s="34"/>
      <c r="M2589" s="47"/>
      <c r="N2589" s="50"/>
      <c r="O2589" s="50"/>
      <c r="P2589" s="50"/>
      <c r="Q2589" s="52"/>
      <c r="R2589" s="21"/>
    </row>
    <row r="2590" spans="2:18" x14ac:dyDescent="0.2">
      <c r="B2590" s="34">
        <v>18</v>
      </c>
      <c r="C2590" s="47">
        <v>-0.87</v>
      </c>
      <c r="D2590" s="47"/>
      <c r="E2590" s="47">
        <f t="shared" si="676"/>
        <v>-0.81850000000000001</v>
      </c>
      <c r="F2590" s="34">
        <f t="shared" si="675"/>
        <v>2</v>
      </c>
      <c r="G2590" s="47">
        <f t="shared" si="677"/>
        <v>-1.637</v>
      </c>
      <c r="H2590" s="51"/>
      <c r="I2590" s="33"/>
      <c r="J2590" s="33"/>
      <c r="K2590" s="47"/>
      <c r="L2590" s="34"/>
      <c r="M2590" s="47"/>
      <c r="N2590" s="50"/>
      <c r="O2590" s="50"/>
      <c r="P2590" s="50"/>
      <c r="Q2590" s="52"/>
      <c r="R2590" s="21"/>
    </row>
    <row r="2591" spans="2:18" x14ac:dyDescent="0.2">
      <c r="B2591" s="34">
        <v>20.5</v>
      </c>
      <c r="C2591" s="47">
        <v>-0.95599999999999996</v>
      </c>
      <c r="D2591" s="47"/>
      <c r="E2591" s="47">
        <f t="shared" si="676"/>
        <v>-0.91300000000000003</v>
      </c>
      <c r="F2591" s="34">
        <f t="shared" si="675"/>
        <v>2.5</v>
      </c>
      <c r="G2591" s="47">
        <f t="shared" si="677"/>
        <v>-2.2825000000000002</v>
      </c>
      <c r="H2591" s="51"/>
      <c r="I2591" s="33"/>
      <c r="J2591" s="33"/>
      <c r="K2591" s="47"/>
      <c r="L2591" s="34"/>
      <c r="M2591" s="47"/>
      <c r="N2591" s="50"/>
      <c r="O2591" s="50"/>
      <c r="P2591" s="50"/>
      <c r="Q2591" s="52"/>
      <c r="R2591" s="21"/>
    </row>
    <row r="2592" spans="2:18" x14ac:dyDescent="0.2">
      <c r="B2592" s="34">
        <v>23</v>
      </c>
      <c r="C2592" s="47">
        <v>-0.91600000000000004</v>
      </c>
      <c r="D2592" s="47"/>
      <c r="E2592" s="47">
        <f t="shared" si="676"/>
        <v>-0.93599999999999994</v>
      </c>
      <c r="F2592" s="34">
        <f t="shared" si="675"/>
        <v>2.5</v>
      </c>
      <c r="G2592" s="47">
        <f t="shared" si="677"/>
        <v>-2.34</v>
      </c>
      <c r="H2592" s="51"/>
      <c r="I2592" s="33"/>
      <c r="J2592" s="33"/>
      <c r="K2592" s="47"/>
      <c r="L2592" s="34"/>
      <c r="M2592" s="47"/>
      <c r="N2592" s="53"/>
      <c r="O2592" s="53"/>
      <c r="P2592" s="53"/>
      <c r="Q2592" s="52"/>
      <c r="R2592" s="21"/>
    </row>
    <row r="2593" spans="2:18" x14ac:dyDescent="0.2">
      <c r="B2593" s="34">
        <v>25</v>
      </c>
      <c r="C2593" s="47">
        <v>-0.76700000000000002</v>
      </c>
      <c r="D2593" s="47"/>
      <c r="E2593" s="47">
        <f t="shared" si="676"/>
        <v>-0.84150000000000003</v>
      </c>
      <c r="F2593" s="34">
        <f t="shared" si="675"/>
        <v>2</v>
      </c>
      <c r="G2593" s="47">
        <f t="shared" si="677"/>
        <v>-1.6830000000000001</v>
      </c>
      <c r="H2593" s="34"/>
      <c r="I2593" s="33"/>
      <c r="J2593" s="33"/>
      <c r="K2593" s="47"/>
      <c r="L2593" s="34"/>
      <c r="M2593" s="47"/>
      <c r="N2593" s="50"/>
      <c r="O2593" s="50"/>
      <c r="P2593" s="50"/>
      <c r="Q2593" s="52"/>
      <c r="R2593" s="21"/>
    </row>
    <row r="2594" spans="2:18" x14ac:dyDescent="0.2">
      <c r="B2594" s="34">
        <v>27</v>
      </c>
      <c r="C2594" s="47">
        <v>2.5999999999999999E-2</v>
      </c>
      <c r="D2594" s="47"/>
      <c r="E2594" s="47">
        <f t="shared" si="676"/>
        <v>-0.3705</v>
      </c>
      <c r="F2594" s="34">
        <f t="shared" si="675"/>
        <v>2</v>
      </c>
      <c r="G2594" s="47">
        <f t="shared" si="677"/>
        <v>-0.74099999999999999</v>
      </c>
      <c r="H2594" s="34"/>
      <c r="I2594" s="33">
        <v>0</v>
      </c>
      <c r="J2594" s="33">
        <v>2.234</v>
      </c>
      <c r="K2594" s="47"/>
      <c r="L2594" s="34"/>
      <c r="M2594" s="47"/>
      <c r="N2594" s="53"/>
      <c r="O2594" s="53"/>
      <c r="P2594" s="53"/>
      <c r="Q2594" s="52"/>
      <c r="R2594" s="21"/>
    </row>
    <row r="2595" spans="2:18" x14ac:dyDescent="0.2">
      <c r="B2595" s="34">
        <v>29</v>
      </c>
      <c r="C2595" s="47">
        <v>0.93300000000000005</v>
      </c>
      <c r="D2595" s="47"/>
      <c r="E2595" s="47">
        <f t="shared" si="676"/>
        <v>0.47950000000000004</v>
      </c>
      <c r="F2595" s="34">
        <f t="shared" si="675"/>
        <v>2</v>
      </c>
      <c r="G2595" s="47">
        <f t="shared" si="677"/>
        <v>0.95900000000000007</v>
      </c>
      <c r="H2595" s="34"/>
      <c r="I2595" s="34">
        <f>I2596-(J2595-J2596)*2</f>
        <v>2.4399999999999995</v>
      </c>
      <c r="J2595" s="34">
        <v>2.2400000000000002</v>
      </c>
      <c r="K2595" s="47">
        <f t="shared" ref="K2595:K2603" si="678">AVERAGE(J2594,J2595)</f>
        <v>2.2370000000000001</v>
      </c>
      <c r="L2595" s="34">
        <f t="shared" ref="L2595:L2603" si="679">I2595-I2594</f>
        <v>2.4399999999999995</v>
      </c>
      <c r="M2595" s="47">
        <f t="shared" ref="M2595:M2603" si="680">L2595*K2595</f>
        <v>5.4582799999999994</v>
      </c>
      <c r="N2595" s="53"/>
      <c r="O2595" s="53"/>
      <c r="P2595" s="53"/>
      <c r="Q2595" s="52"/>
      <c r="R2595" s="21"/>
    </row>
    <row r="2596" spans="2:18" x14ac:dyDescent="0.2">
      <c r="B2596" s="34">
        <v>31</v>
      </c>
      <c r="C2596" s="47">
        <v>1.9339999999999999</v>
      </c>
      <c r="D2596" s="47"/>
      <c r="E2596" s="47">
        <f t="shared" si="676"/>
        <v>1.4335</v>
      </c>
      <c r="F2596" s="34">
        <f t="shared" si="675"/>
        <v>2</v>
      </c>
      <c r="G2596" s="47">
        <f t="shared" si="677"/>
        <v>2.867</v>
      </c>
      <c r="H2596" s="34"/>
      <c r="I2596" s="33">
        <f>I2597-9</f>
        <v>10</v>
      </c>
      <c r="J2596" s="33">
        <f>J2597</f>
        <v>-1.54</v>
      </c>
      <c r="K2596" s="47">
        <f t="shared" si="678"/>
        <v>0.35000000000000009</v>
      </c>
      <c r="L2596" s="34">
        <f t="shared" si="679"/>
        <v>7.5600000000000005</v>
      </c>
      <c r="M2596" s="47">
        <f t="shared" si="680"/>
        <v>2.6460000000000008</v>
      </c>
      <c r="N2596" s="50"/>
      <c r="O2596" s="50"/>
      <c r="P2596" s="50"/>
      <c r="Q2596" s="51"/>
      <c r="R2596" s="21"/>
    </row>
    <row r="2597" spans="2:18" x14ac:dyDescent="0.2">
      <c r="B2597" s="34">
        <v>35</v>
      </c>
      <c r="C2597" s="47">
        <v>2.0259999999999998</v>
      </c>
      <c r="D2597" s="47"/>
      <c r="E2597" s="47">
        <f t="shared" si="676"/>
        <v>1.98</v>
      </c>
      <c r="F2597" s="34">
        <f t="shared" si="675"/>
        <v>4</v>
      </c>
      <c r="G2597" s="47">
        <f t="shared" si="677"/>
        <v>7.92</v>
      </c>
      <c r="H2597" s="54"/>
      <c r="I2597" s="33">
        <v>19</v>
      </c>
      <c r="J2597" s="33">
        <v>-1.54</v>
      </c>
      <c r="K2597" s="47">
        <f t="shared" si="678"/>
        <v>-1.54</v>
      </c>
      <c r="L2597" s="34">
        <f t="shared" si="679"/>
        <v>9</v>
      </c>
      <c r="M2597" s="47">
        <f t="shared" si="680"/>
        <v>-13.86</v>
      </c>
      <c r="N2597" s="50"/>
      <c r="O2597" s="50"/>
      <c r="P2597" s="50"/>
      <c r="Q2597" s="51"/>
      <c r="R2597" s="21"/>
    </row>
    <row r="2598" spans="2:18" x14ac:dyDescent="0.2">
      <c r="B2598" s="34">
        <v>39</v>
      </c>
      <c r="C2598" s="47">
        <v>3.03</v>
      </c>
      <c r="D2598" s="47"/>
      <c r="E2598" s="47">
        <f t="shared" si="676"/>
        <v>2.5279999999999996</v>
      </c>
      <c r="F2598" s="34">
        <f t="shared" si="675"/>
        <v>4</v>
      </c>
      <c r="G2598" s="47">
        <f t="shared" si="677"/>
        <v>10.111999999999998</v>
      </c>
      <c r="H2598" s="54"/>
      <c r="I2598" s="34">
        <f>I2597+9</f>
        <v>28</v>
      </c>
      <c r="J2598" s="34">
        <f>J2597</f>
        <v>-1.54</v>
      </c>
      <c r="K2598" s="47">
        <f t="shared" si="678"/>
        <v>-1.54</v>
      </c>
      <c r="L2598" s="34">
        <f t="shared" si="679"/>
        <v>9</v>
      </c>
      <c r="M2598" s="47">
        <f t="shared" si="680"/>
        <v>-13.86</v>
      </c>
      <c r="N2598" s="50"/>
      <c r="O2598" s="50"/>
      <c r="P2598" s="50"/>
      <c r="Q2598" s="51"/>
      <c r="R2598" s="21"/>
    </row>
    <row r="2599" spans="2:18" x14ac:dyDescent="0.2">
      <c r="B2599" s="48">
        <v>41</v>
      </c>
      <c r="C2599" s="55">
        <v>4.2830000000000004</v>
      </c>
      <c r="D2599" s="55"/>
      <c r="E2599" s="47">
        <f t="shared" si="676"/>
        <v>3.6565000000000003</v>
      </c>
      <c r="F2599" s="34">
        <f t="shared" si="675"/>
        <v>2</v>
      </c>
      <c r="G2599" s="47">
        <f t="shared" si="677"/>
        <v>7.3130000000000006</v>
      </c>
      <c r="H2599" s="54"/>
      <c r="I2599" s="34">
        <f>I2598+(J2599-J2598)*2</f>
        <v>35.08</v>
      </c>
      <c r="J2599" s="34">
        <v>2</v>
      </c>
      <c r="K2599" s="47">
        <f t="shared" si="678"/>
        <v>0.22999999999999998</v>
      </c>
      <c r="L2599" s="34">
        <f t="shared" si="679"/>
        <v>7.0799999999999983</v>
      </c>
      <c r="M2599" s="47">
        <f t="shared" si="680"/>
        <v>1.6283999999999994</v>
      </c>
      <c r="N2599" s="50"/>
      <c r="O2599" s="50"/>
      <c r="P2599" s="50"/>
      <c r="Q2599" s="51"/>
      <c r="R2599" s="21"/>
    </row>
    <row r="2600" spans="2:18" x14ac:dyDescent="0.2">
      <c r="B2600" s="48">
        <v>45</v>
      </c>
      <c r="C2600" s="55">
        <v>4.3250000000000002</v>
      </c>
      <c r="D2600" s="55"/>
      <c r="E2600" s="47">
        <f t="shared" si="676"/>
        <v>4.3040000000000003</v>
      </c>
      <c r="F2600" s="34">
        <f t="shared" si="675"/>
        <v>4</v>
      </c>
      <c r="G2600" s="47">
        <f t="shared" si="677"/>
        <v>17.216000000000001</v>
      </c>
      <c r="H2600" s="54"/>
      <c r="I2600" s="34">
        <v>35</v>
      </c>
      <c r="J2600" s="56">
        <v>2.0259999999999998</v>
      </c>
      <c r="K2600" s="47">
        <f t="shared" si="678"/>
        <v>2.0129999999999999</v>
      </c>
      <c r="L2600" s="34">
        <f t="shared" si="679"/>
        <v>-7.9999999999998295E-2</v>
      </c>
      <c r="M2600" s="47">
        <f t="shared" si="680"/>
        <v>-0.16103999999999655</v>
      </c>
      <c r="N2600" s="51"/>
      <c r="O2600" s="53"/>
      <c r="P2600" s="53"/>
      <c r="Q2600" s="51"/>
    </row>
    <row r="2601" spans="2:18" x14ac:dyDescent="0.2">
      <c r="B2601" s="48">
        <v>50</v>
      </c>
      <c r="C2601" s="55">
        <v>4.274</v>
      </c>
      <c r="D2601" s="55"/>
      <c r="E2601" s="47">
        <f t="shared" si="676"/>
        <v>4.2995000000000001</v>
      </c>
      <c r="F2601" s="34">
        <f t="shared" si="675"/>
        <v>5</v>
      </c>
      <c r="G2601" s="47">
        <f t="shared" si="677"/>
        <v>21.497500000000002</v>
      </c>
      <c r="H2601" s="54"/>
      <c r="I2601" s="48">
        <v>39</v>
      </c>
      <c r="J2601" s="48">
        <v>3.03</v>
      </c>
      <c r="K2601" s="47">
        <f t="shared" si="678"/>
        <v>2.5279999999999996</v>
      </c>
      <c r="L2601" s="34">
        <f t="shared" si="679"/>
        <v>4</v>
      </c>
      <c r="M2601" s="47">
        <f t="shared" si="680"/>
        <v>10.111999999999998</v>
      </c>
      <c r="N2601" s="51"/>
      <c r="O2601" s="57"/>
      <c r="P2601" s="57"/>
      <c r="Q2601" s="51"/>
    </row>
    <row r="2602" spans="2:18" x14ac:dyDescent="0.2">
      <c r="B2602" s="48"/>
      <c r="C2602" s="55"/>
      <c r="D2602" s="55"/>
      <c r="E2602" s="47"/>
      <c r="F2602" s="34"/>
      <c r="G2602" s="47"/>
      <c r="H2602" s="51"/>
      <c r="I2602" s="48">
        <v>41</v>
      </c>
      <c r="J2602" s="48">
        <v>4.2830000000000004</v>
      </c>
      <c r="K2602" s="47">
        <f t="shared" si="678"/>
        <v>3.6565000000000003</v>
      </c>
      <c r="L2602" s="34">
        <f t="shared" si="679"/>
        <v>2</v>
      </c>
      <c r="M2602" s="47">
        <f t="shared" si="680"/>
        <v>7.3130000000000006</v>
      </c>
      <c r="N2602" s="51"/>
      <c r="O2602" s="57"/>
      <c r="P2602" s="57"/>
      <c r="Q2602" s="51"/>
    </row>
    <row r="2603" spans="2:18" x14ac:dyDescent="0.2">
      <c r="B2603" s="48"/>
      <c r="C2603" s="55"/>
      <c r="D2603" s="55"/>
      <c r="E2603" s="47"/>
      <c r="F2603" s="34"/>
      <c r="G2603" s="47"/>
      <c r="H2603" s="51"/>
      <c r="I2603" s="48">
        <v>45</v>
      </c>
      <c r="J2603" s="48">
        <v>4.3250000000000002</v>
      </c>
      <c r="K2603" s="47">
        <f t="shared" si="678"/>
        <v>4.3040000000000003</v>
      </c>
      <c r="L2603" s="34">
        <f t="shared" si="679"/>
        <v>4</v>
      </c>
      <c r="M2603" s="47">
        <f t="shared" si="680"/>
        <v>17.216000000000001</v>
      </c>
      <c r="N2603" s="57"/>
      <c r="O2603" s="57"/>
      <c r="P2603" s="57"/>
      <c r="Q2603" s="51"/>
    </row>
    <row r="2604" spans="2:18" x14ac:dyDescent="0.2">
      <c r="B2604" s="48"/>
      <c r="C2604" s="55"/>
      <c r="D2604" s="55"/>
      <c r="E2604" s="47"/>
      <c r="F2604" s="34"/>
      <c r="G2604" s="47"/>
      <c r="H2604" s="51"/>
      <c r="I2604" s="48">
        <v>50</v>
      </c>
      <c r="J2604" s="48">
        <v>4.274</v>
      </c>
      <c r="K2604" s="47">
        <f t="shared" ref="K2604" si="681">AVERAGE(J2603,J2604)</f>
        <v>4.2995000000000001</v>
      </c>
      <c r="L2604" s="34">
        <f t="shared" ref="L2604" si="682">I2604-I2603</f>
        <v>5</v>
      </c>
      <c r="M2604" s="47">
        <f t="shared" ref="M2604" si="683">L2604*K2604</f>
        <v>21.497500000000002</v>
      </c>
      <c r="N2604" s="57"/>
      <c r="O2604" s="57"/>
      <c r="P2604" s="57"/>
      <c r="Q2604" s="51"/>
    </row>
    <row r="2605" spans="2:18" x14ac:dyDescent="0.2">
      <c r="B2605" s="48"/>
      <c r="C2605" s="55"/>
      <c r="D2605" s="55"/>
      <c r="E2605" s="47"/>
      <c r="F2605" s="34"/>
      <c r="G2605" s="47"/>
      <c r="H2605" s="51"/>
      <c r="I2605" s="48"/>
      <c r="J2605" s="48"/>
      <c r="K2605" s="47"/>
      <c r="L2605" s="34"/>
      <c r="M2605" s="47"/>
      <c r="N2605" s="57"/>
      <c r="O2605" s="57"/>
      <c r="P2605" s="57"/>
      <c r="Q2605" s="51"/>
    </row>
    <row r="2606" spans="2:18" x14ac:dyDescent="0.2">
      <c r="B2606" s="48"/>
      <c r="C2606" s="55"/>
      <c r="D2606" s="55"/>
      <c r="E2606" s="47"/>
      <c r="F2606" s="34"/>
      <c r="G2606" s="47"/>
      <c r="H2606" s="47"/>
      <c r="I2606" s="48"/>
      <c r="J2606" s="48"/>
      <c r="K2606" s="47"/>
      <c r="L2606" s="34"/>
      <c r="M2606" s="47"/>
      <c r="N2606" s="57"/>
      <c r="O2606" s="57"/>
      <c r="P2606" s="57"/>
      <c r="Q2606" s="51"/>
    </row>
    <row r="2607" spans="2:18" x14ac:dyDescent="0.2">
      <c r="B2607" s="48"/>
      <c r="C2607" s="55"/>
      <c r="D2607" s="55"/>
      <c r="E2607" s="47"/>
      <c r="F2607" s="34"/>
      <c r="G2607" s="47"/>
      <c r="H2607" s="47"/>
      <c r="I2607" s="48"/>
      <c r="J2607" s="48"/>
      <c r="K2607" s="47"/>
      <c r="L2607" s="34"/>
      <c r="M2607" s="47"/>
      <c r="N2607" s="53"/>
      <c r="O2607" s="57"/>
      <c r="P2607" s="57"/>
      <c r="Q2607" s="51"/>
    </row>
    <row r="2608" spans="2:18" x14ac:dyDescent="0.2">
      <c r="B2608" s="48"/>
      <c r="C2608" s="55"/>
      <c r="D2608" s="55"/>
      <c r="E2608" s="47"/>
      <c r="F2608" s="34"/>
      <c r="G2608" s="47"/>
      <c r="H2608" s="47"/>
      <c r="I2608" s="48"/>
      <c r="J2608" s="48"/>
      <c r="K2608" s="47"/>
      <c r="L2608" s="34"/>
      <c r="M2608" s="47"/>
      <c r="N2608" s="50"/>
      <c r="O2608" s="50"/>
      <c r="P2608" s="50"/>
      <c r="Q2608" s="51"/>
      <c r="R2608" s="21"/>
    </row>
    <row r="2609" spans="2:18" x14ac:dyDescent="0.2">
      <c r="B2609" s="48"/>
      <c r="C2609" s="55"/>
      <c r="D2609" s="55"/>
      <c r="E2609" s="47"/>
      <c r="F2609" s="34"/>
      <c r="G2609" s="47"/>
      <c r="H2609" s="47"/>
      <c r="I2609" s="47"/>
      <c r="J2609" s="48"/>
      <c r="K2609" s="47"/>
      <c r="L2609" s="34"/>
      <c r="M2609" s="47"/>
      <c r="N2609" s="50"/>
      <c r="O2609" s="50"/>
      <c r="P2609" s="50"/>
      <c r="Q2609" s="51"/>
      <c r="R2609" s="21"/>
    </row>
    <row r="2610" spans="2:18" x14ac:dyDescent="0.2">
      <c r="B2610" s="48"/>
      <c r="C2610" s="55"/>
      <c r="D2610" s="55"/>
      <c r="E2610" s="47"/>
      <c r="F2610" s="34"/>
      <c r="G2610" s="47"/>
      <c r="H2610" s="47"/>
      <c r="I2610" s="47"/>
      <c r="J2610" s="48"/>
      <c r="K2610" s="47"/>
      <c r="L2610" s="34"/>
      <c r="M2610" s="47"/>
      <c r="N2610" s="50"/>
      <c r="O2610" s="50"/>
      <c r="P2610" s="50"/>
      <c r="Q2610" s="51"/>
      <c r="R2610" s="21"/>
    </row>
    <row r="2611" spans="2:18" x14ac:dyDescent="0.2">
      <c r="B2611" s="48"/>
      <c r="C2611" s="55"/>
      <c r="D2611" s="55"/>
      <c r="E2611" s="47"/>
      <c r="F2611" s="34">
        <f>SUM(F2585:F2610)</f>
        <v>50</v>
      </c>
      <c r="G2611" s="47">
        <f>SUM(G2585:G2610)</f>
        <v>85.123500000000007</v>
      </c>
      <c r="H2611" s="47"/>
      <c r="I2611" s="47"/>
      <c r="J2611" s="48"/>
      <c r="K2611" s="47"/>
      <c r="L2611" s="34">
        <f>SUM(L2586:L2610)</f>
        <v>50</v>
      </c>
      <c r="M2611" s="34">
        <f>SUM(M2586:M2610)</f>
        <v>37.990140000000004</v>
      </c>
      <c r="N2611" s="50"/>
      <c r="O2611" s="50"/>
      <c r="P2611" s="50"/>
      <c r="Q2611" s="51"/>
      <c r="R2611" s="21"/>
    </row>
    <row r="2612" spans="2:18" x14ac:dyDescent="0.2">
      <c r="B2612" s="48"/>
      <c r="C2612" s="55"/>
      <c r="D2612" s="55"/>
      <c r="E2612" s="47"/>
      <c r="F2612" s="34"/>
      <c r="G2612" s="47"/>
      <c r="H2612" s="34"/>
      <c r="I2612" s="47"/>
      <c r="J2612" s="48"/>
      <c r="K2612" s="47"/>
      <c r="L2612" s="34"/>
      <c r="M2612" s="47"/>
      <c r="N2612" s="50"/>
      <c r="O2612" s="50"/>
      <c r="P2612" s="50"/>
      <c r="Q2612" s="51"/>
      <c r="R2612" s="21"/>
    </row>
    <row r="2613" spans="2:18" x14ac:dyDescent="0.2">
      <c r="B2613" s="52"/>
      <c r="C2613" s="59"/>
      <c r="D2613" s="59"/>
      <c r="E2613" s="51"/>
      <c r="F2613" s="51"/>
      <c r="G2613" s="51"/>
      <c r="H2613" s="51"/>
      <c r="I2613" s="47"/>
      <c r="J2613" s="48"/>
      <c r="K2613" s="47"/>
      <c r="L2613" s="34"/>
      <c r="M2613" s="47"/>
      <c r="N2613" s="51"/>
      <c r="O2613" s="51"/>
      <c r="P2613" s="51"/>
      <c r="Q2613" s="51"/>
    </row>
    <row r="2614" spans="2:18" x14ac:dyDescent="0.2">
      <c r="B2614" s="52"/>
      <c r="C2614" s="59"/>
      <c r="D2614" s="59"/>
      <c r="E2614" s="51"/>
      <c r="F2614" s="51"/>
      <c r="G2614" s="51"/>
      <c r="H2614" s="34" t="s">
        <v>10</v>
      </c>
      <c r="I2614" s="34"/>
      <c r="J2614" s="34">
        <f>G2611</f>
        <v>85.123500000000007</v>
      </c>
      <c r="K2614" s="47" t="s">
        <v>11</v>
      </c>
      <c r="L2614" s="34">
        <f>M2611</f>
        <v>37.990140000000004</v>
      </c>
      <c r="M2614" s="47">
        <f>J2614-L2614</f>
        <v>47.133360000000003</v>
      </c>
      <c r="N2614" s="51"/>
      <c r="O2614" s="51"/>
      <c r="P2614" s="51"/>
      <c r="Q2614" s="51"/>
    </row>
    <row r="2615" spans="2:18" ht="15" x14ac:dyDescent="0.2">
      <c r="B2615" s="58"/>
      <c r="C2615" s="61"/>
      <c r="D2615" s="61"/>
      <c r="E2615" s="58"/>
      <c r="F2615" s="54" t="s">
        <v>7</v>
      </c>
      <c r="G2615" s="54"/>
      <c r="H2615" s="160">
        <v>14.8</v>
      </c>
      <c r="I2615" s="160"/>
      <c r="J2615" s="58"/>
      <c r="K2615" s="58"/>
      <c r="L2615" s="58"/>
      <c r="M2615" s="58"/>
      <c r="N2615" s="57"/>
      <c r="O2615" s="57"/>
      <c r="P2615" s="57"/>
      <c r="Q2615" s="51"/>
    </row>
    <row r="2616" spans="2:18" x14ac:dyDescent="0.2">
      <c r="B2616" s="161" t="s">
        <v>8</v>
      </c>
      <c r="C2616" s="161"/>
      <c r="D2616" s="161"/>
      <c r="E2616" s="161"/>
      <c r="F2616" s="161"/>
      <c r="G2616" s="161"/>
      <c r="H2616" s="51"/>
      <c r="I2616" s="161" t="s">
        <v>9</v>
      </c>
      <c r="J2616" s="161"/>
      <c r="K2616" s="161"/>
      <c r="L2616" s="161"/>
      <c r="M2616" s="161"/>
      <c r="N2616" s="62"/>
      <c r="O2616" s="62"/>
      <c r="P2616" s="50">
        <f>I2631-I2629</f>
        <v>18</v>
      </c>
      <c r="Q2616" s="51"/>
    </row>
    <row r="2617" spans="2:18" x14ac:dyDescent="0.2">
      <c r="B2617" s="34">
        <v>0</v>
      </c>
      <c r="C2617" s="47">
        <v>2.23</v>
      </c>
      <c r="D2617" s="47"/>
      <c r="E2617" s="34"/>
      <c r="F2617" s="34"/>
      <c r="G2617" s="34"/>
      <c r="H2617" s="34"/>
      <c r="I2617" s="33"/>
      <c r="J2617" s="33"/>
      <c r="K2617" s="47"/>
      <c r="L2617" s="34"/>
      <c r="M2617" s="47"/>
      <c r="N2617" s="50"/>
      <c r="O2617" s="50"/>
      <c r="P2617" s="50"/>
      <c r="Q2617" s="51"/>
      <c r="R2617" s="21"/>
    </row>
    <row r="2618" spans="2:18" x14ac:dyDescent="0.2">
      <c r="B2618" s="34">
        <v>3</v>
      </c>
      <c r="C2618" s="47">
        <v>2.2200000000000002</v>
      </c>
      <c r="D2618" s="47"/>
      <c r="E2618" s="47">
        <f>(C2617+C2618)/2</f>
        <v>2.2250000000000001</v>
      </c>
      <c r="F2618" s="34">
        <f t="shared" ref="F2618:F2631" si="684">B2618-B2617</f>
        <v>3</v>
      </c>
      <c r="G2618" s="47">
        <f>E2618*F2618</f>
        <v>6.6750000000000007</v>
      </c>
      <c r="H2618" s="34"/>
      <c r="I2618" s="51"/>
      <c r="J2618" s="51"/>
      <c r="K2618" s="47"/>
      <c r="L2618" s="34"/>
      <c r="M2618" s="47"/>
      <c r="N2618" s="50"/>
      <c r="O2618" s="50"/>
      <c r="P2618" s="50"/>
      <c r="Q2618" s="52"/>
      <c r="R2618" s="21"/>
    </row>
    <row r="2619" spans="2:18" x14ac:dyDescent="0.2">
      <c r="B2619" s="34">
        <v>8</v>
      </c>
      <c r="C2619" s="47">
        <v>2.2599999999999998</v>
      </c>
      <c r="D2619" s="47"/>
      <c r="E2619" s="47">
        <f t="shared" ref="E2619:E2631" si="685">(C2618+C2619)/2</f>
        <v>2.2400000000000002</v>
      </c>
      <c r="F2619" s="34">
        <f t="shared" si="684"/>
        <v>5</v>
      </c>
      <c r="G2619" s="47">
        <f t="shared" ref="G2619:G2631" si="686">E2619*F2619</f>
        <v>11.200000000000001</v>
      </c>
      <c r="H2619" s="34"/>
      <c r="I2619" s="51"/>
      <c r="J2619" s="51"/>
      <c r="K2619" s="47"/>
      <c r="L2619" s="34"/>
      <c r="M2619" s="47"/>
      <c r="N2619" s="50"/>
      <c r="O2619" s="50"/>
      <c r="P2619" s="50"/>
      <c r="Q2619" s="52"/>
      <c r="R2619" s="21"/>
    </row>
    <row r="2620" spans="2:18" x14ac:dyDescent="0.2">
      <c r="B2620" s="34">
        <v>10</v>
      </c>
      <c r="C2620" s="47">
        <v>1.3109999999999999</v>
      </c>
      <c r="D2620" s="47"/>
      <c r="E2620" s="47">
        <f t="shared" si="685"/>
        <v>1.7854999999999999</v>
      </c>
      <c r="F2620" s="34">
        <f t="shared" si="684"/>
        <v>2</v>
      </c>
      <c r="G2620" s="47">
        <f t="shared" si="686"/>
        <v>3.5709999999999997</v>
      </c>
      <c r="H2620" s="34"/>
      <c r="I2620" s="33"/>
      <c r="J2620" s="33"/>
      <c r="K2620" s="47"/>
      <c r="L2620" s="34"/>
      <c r="M2620" s="47"/>
      <c r="N2620" s="50"/>
      <c r="O2620" s="50"/>
      <c r="P2620" s="50"/>
      <c r="Q2620" s="52"/>
      <c r="R2620" s="21"/>
    </row>
    <row r="2621" spans="2:18" x14ac:dyDescent="0.2">
      <c r="B2621" s="34">
        <v>12</v>
      </c>
      <c r="C2621" s="47">
        <v>1.2E-2</v>
      </c>
      <c r="D2621" s="47"/>
      <c r="E2621" s="47">
        <f t="shared" si="685"/>
        <v>0.66149999999999998</v>
      </c>
      <c r="F2621" s="34">
        <f t="shared" si="684"/>
        <v>2</v>
      </c>
      <c r="G2621" s="47">
        <f t="shared" si="686"/>
        <v>1.323</v>
      </c>
      <c r="H2621" s="34"/>
      <c r="I2621" s="33"/>
      <c r="J2621" s="33"/>
      <c r="K2621" s="47"/>
      <c r="L2621" s="34"/>
      <c r="M2621" s="47"/>
      <c r="N2621" s="50"/>
      <c r="O2621" s="50"/>
      <c r="P2621" s="50"/>
      <c r="Q2621" s="52"/>
      <c r="R2621" s="21"/>
    </row>
    <row r="2622" spans="2:18" x14ac:dyDescent="0.2">
      <c r="B2622" s="34">
        <v>14</v>
      </c>
      <c r="C2622" s="47">
        <v>-0.93400000000000005</v>
      </c>
      <c r="D2622" s="47"/>
      <c r="E2622" s="47">
        <f t="shared" si="685"/>
        <v>-0.46100000000000002</v>
      </c>
      <c r="F2622" s="34">
        <f t="shared" si="684"/>
        <v>2</v>
      </c>
      <c r="G2622" s="47">
        <f t="shared" si="686"/>
        <v>-0.92200000000000004</v>
      </c>
      <c r="H2622" s="34"/>
      <c r="I2622" s="33"/>
      <c r="J2622" s="33"/>
      <c r="K2622" s="47"/>
      <c r="L2622" s="34"/>
      <c r="M2622" s="47"/>
      <c r="N2622" s="50"/>
      <c r="O2622" s="50"/>
      <c r="P2622" s="50"/>
      <c r="Q2622" s="52"/>
      <c r="R2622" s="21"/>
    </row>
    <row r="2623" spans="2:18" x14ac:dyDescent="0.2">
      <c r="B2623" s="34">
        <v>16</v>
      </c>
      <c r="C2623" s="47">
        <v>-1.0509999999999999</v>
      </c>
      <c r="D2623" s="47"/>
      <c r="E2623" s="47">
        <f t="shared" si="685"/>
        <v>-0.99249999999999994</v>
      </c>
      <c r="F2623" s="34">
        <f t="shared" si="684"/>
        <v>2</v>
      </c>
      <c r="G2623" s="47">
        <f t="shared" si="686"/>
        <v>-1.9849999999999999</v>
      </c>
      <c r="H2623" s="51"/>
      <c r="I2623" s="33"/>
      <c r="J2623" s="33"/>
      <c r="K2623" s="47"/>
      <c r="L2623" s="34"/>
      <c r="M2623" s="47"/>
      <c r="N2623" s="50"/>
      <c r="O2623" s="50"/>
      <c r="P2623" s="50"/>
      <c r="Q2623" s="52"/>
      <c r="R2623" s="21"/>
    </row>
    <row r="2624" spans="2:18" x14ac:dyDescent="0.2">
      <c r="B2624" s="34">
        <v>18</v>
      </c>
      <c r="C2624" s="47">
        <v>-1.0740000000000001</v>
      </c>
      <c r="D2624" s="47"/>
      <c r="E2624" s="47">
        <f t="shared" si="685"/>
        <v>-1.0625</v>
      </c>
      <c r="F2624" s="34">
        <f t="shared" si="684"/>
        <v>2</v>
      </c>
      <c r="G2624" s="47">
        <f t="shared" si="686"/>
        <v>-2.125</v>
      </c>
      <c r="H2624" s="51"/>
      <c r="I2624" s="33"/>
      <c r="J2624" s="33"/>
      <c r="K2624" s="47"/>
      <c r="L2624" s="34"/>
      <c r="M2624" s="47"/>
      <c r="N2624" s="50"/>
      <c r="O2624" s="50"/>
      <c r="P2624" s="50"/>
      <c r="Q2624" s="52"/>
      <c r="R2624" s="21"/>
    </row>
    <row r="2625" spans="2:18" x14ac:dyDescent="0.2">
      <c r="B2625" s="34">
        <v>20</v>
      </c>
      <c r="C2625" s="47">
        <v>-1.056</v>
      </c>
      <c r="D2625" s="47"/>
      <c r="E2625" s="47">
        <f t="shared" si="685"/>
        <v>-1.0649999999999999</v>
      </c>
      <c r="F2625" s="34">
        <f t="shared" si="684"/>
        <v>2</v>
      </c>
      <c r="G2625" s="47">
        <f t="shared" si="686"/>
        <v>-2.13</v>
      </c>
      <c r="H2625" s="51"/>
      <c r="I2625" s="33"/>
      <c r="J2625" s="33"/>
      <c r="K2625" s="47"/>
      <c r="L2625" s="34"/>
      <c r="M2625" s="47"/>
      <c r="N2625" s="53"/>
      <c r="O2625" s="53"/>
      <c r="P2625" s="53"/>
      <c r="Q2625" s="52"/>
      <c r="R2625" s="21"/>
    </row>
    <row r="2626" spans="2:18" x14ac:dyDescent="0.2">
      <c r="B2626" s="34">
        <v>22</v>
      </c>
      <c r="C2626" s="47">
        <v>-0.93</v>
      </c>
      <c r="D2626" s="47"/>
      <c r="E2626" s="47">
        <f t="shared" si="685"/>
        <v>-0.9930000000000001</v>
      </c>
      <c r="F2626" s="34">
        <f t="shared" si="684"/>
        <v>2</v>
      </c>
      <c r="G2626" s="47">
        <f t="shared" si="686"/>
        <v>-1.9860000000000002</v>
      </c>
      <c r="H2626" s="34"/>
      <c r="I2626" s="33"/>
      <c r="J2626" s="33"/>
      <c r="K2626" s="47"/>
      <c r="L2626" s="34"/>
      <c r="M2626" s="47"/>
      <c r="N2626" s="50"/>
      <c r="O2626" s="50"/>
      <c r="P2626" s="50"/>
      <c r="Q2626" s="52"/>
      <c r="R2626" s="21"/>
    </row>
    <row r="2627" spans="2:18" x14ac:dyDescent="0.2">
      <c r="B2627" s="34">
        <v>24</v>
      </c>
      <c r="C2627" s="47">
        <v>1.6E-2</v>
      </c>
      <c r="D2627" s="47"/>
      <c r="E2627" s="47">
        <f t="shared" si="685"/>
        <v>-0.45700000000000002</v>
      </c>
      <c r="F2627" s="34">
        <f t="shared" si="684"/>
        <v>2</v>
      </c>
      <c r="G2627" s="47">
        <f t="shared" si="686"/>
        <v>-0.91400000000000003</v>
      </c>
      <c r="H2627" s="34"/>
      <c r="I2627" s="33">
        <v>0</v>
      </c>
      <c r="J2627" s="33">
        <v>2.23</v>
      </c>
      <c r="K2627" s="47"/>
      <c r="L2627" s="34"/>
      <c r="M2627" s="47"/>
      <c r="N2627" s="53"/>
      <c r="O2627" s="53"/>
      <c r="P2627" s="53"/>
      <c r="Q2627" s="52"/>
      <c r="R2627" s="21"/>
    </row>
    <row r="2628" spans="2:18" x14ac:dyDescent="0.2">
      <c r="B2628" s="34">
        <v>26</v>
      </c>
      <c r="C2628" s="47">
        <v>1.07</v>
      </c>
      <c r="D2628" s="47"/>
      <c r="E2628" s="47">
        <f t="shared" si="685"/>
        <v>0.54300000000000004</v>
      </c>
      <c r="F2628" s="34">
        <f t="shared" si="684"/>
        <v>2</v>
      </c>
      <c r="G2628" s="47">
        <f t="shared" si="686"/>
        <v>1.0860000000000001</v>
      </c>
      <c r="H2628" s="34"/>
      <c r="I2628" s="34">
        <f>I2629-(J2628-J2629)*2</f>
        <v>0.94000000000000039</v>
      </c>
      <c r="J2628" s="34">
        <v>2.2599999999999998</v>
      </c>
      <c r="K2628" s="47">
        <f t="shared" ref="K2628:K2633" si="687">AVERAGE(J2627,J2628)</f>
        <v>2.2450000000000001</v>
      </c>
      <c r="L2628" s="34">
        <f t="shared" ref="L2628:L2633" si="688">I2628-I2627</f>
        <v>0.94000000000000039</v>
      </c>
      <c r="M2628" s="47">
        <f t="shared" ref="M2628:M2633" si="689">L2628*K2628</f>
        <v>2.110300000000001</v>
      </c>
      <c r="N2628" s="53"/>
      <c r="O2628" s="53"/>
      <c r="P2628" s="53"/>
      <c r="Q2628" s="52"/>
      <c r="R2628" s="21"/>
    </row>
    <row r="2629" spans="2:18" x14ac:dyDescent="0.2">
      <c r="B2629" s="34">
        <v>28</v>
      </c>
      <c r="C2629" s="47">
        <v>2.0710000000000002</v>
      </c>
      <c r="D2629" s="47"/>
      <c r="E2629" s="47">
        <f t="shared" si="685"/>
        <v>1.5705</v>
      </c>
      <c r="F2629" s="34">
        <f t="shared" si="684"/>
        <v>2</v>
      </c>
      <c r="G2629" s="47">
        <f t="shared" si="686"/>
        <v>3.141</v>
      </c>
      <c r="H2629" s="34"/>
      <c r="I2629" s="33">
        <f>I2630-9</f>
        <v>8.5</v>
      </c>
      <c r="J2629" s="33">
        <f>J2630</f>
        <v>-1.52</v>
      </c>
      <c r="K2629" s="47">
        <f t="shared" si="687"/>
        <v>0.36999999999999988</v>
      </c>
      <c r="L2629" s="34">
        <f t="shared" si="688"/>
        <v>7.56</v>
      </c>
      <c r="M2629" s="47">
        <f t="shared" si="689"/>
        <v>2.7971999999999988</v>
      </c>
      <c r="N2629" s="50"/>
      <c r="O2629" s="50"/>
      <c r="P2629" s="50"/>
      <c r="Q2629" s="51"/>
      <c r="R2629" s="21"/>
    </row>
    <row r="2630" spans="2:18" x14ac:dyDescent="0.2">
      <c r="B2630" s="34">
        <v>30</v>
      </c>
      <c r="C2630" s="47">
        <v>2.1</v>
      </c>
      <c r="D2630" s="47"/>
      <c r="E2630" s="47">
        <f t="shared" si="685"/>
        <v>2.0855000000000001</v>
      </c>
      <c r="F2630" s="34">
        <f t="shared" si="684"/>
        <v>2</v>
      </c>
      <c r="G2630" s="47">
        <f t="shared" si="686"/>
        <v>4.1710000000000003</v>
      </c>
      <c r="H2630" s="54"/>
      <c r="I2630" s="33">
        <v>17.5</v>
      </c>
      <c r="J2630" s="33">
        <v>-1.52</v>
      </c>
      <c r="K2630" s="47">
        <f t="shared" si="687"/>
        <v>-1.52</v>
      </c>
      <c r="L2630" s="34">
        <f t="shared" si="688"/>
        <v>9</v>
      </c>
      <c r="M2630" s="47">
        <f t="shared" si="689"/>
        <v>-13.68</v>
      </c>
      <c r="N2630" s="50"/>
      <c r="O2630" s="50"/>
      <c r="P2630" s="50"/>
      <c r="Q2630" s="51"/>
      <c r="R2630" s="21"/>
    </row>
    <row r="2631" spans="2:18" x14ac:dyDescent="0.2">
      <c r="B2631" s="34">
        <v>35</v>
      </c>
      <c r="C2631" s="47">
        <v>2.1389999999999998</v>
      </c>
      <c r="D2631" s="47"/>
      <c r="E2631" s="47">
        <f t="shared" si="685"/>
        <v>2.1194999999999999</v>
      </c>
      <c r="F2631" s="34">
        <f t="shared" si="684"/>
        <v>5</v>
      </c>
      <c r="G2631" s="47">
        <f t="shared" si="686"/>
        <v>10.5975</v>
      </c>
      <c r="H2631" s="54"/>
      <c r="I2631" s="34">
        <f>I2630+9</f>
        <v>26.5</v>
      </c>
      <c r="J2631" s="34">
        <f>J2630</f>
        <v>-1.52</v>
      </c>
      <c r="K2631" s="47">
        <f t="shared" si="687"/>
        <v>-1.52</v>
      </c>
      <c r="L2631" s="34">
        <f t="shared" si="688"/>
        <v>9</v>
      </c>
      <c r="M2631" s="47">
        <f t="shared" si="689"/>
        <v>-13.68</v>
      </c>
      <c r="N2631" s="50"/>
      <c r="O2631" s="50"/>
      <c r="P2631" s="50"/>
      <c r="Q2631" s="51"/>
      <c r="R2631" s="21"/>
    </row>
    <row r="2632" spans="2:18" x14ac:dyDescent="0.2">
      <c r="B2632" s="48"/>
      <c r="C2632" s="55"/>
      <c r="D2632" s="55"/>
      <c r="E2632" s="47"/>
      <c r="F2632" s="34"/>
      <c r="G2632" s="47"/>
      <c r="H2632" s="54"/>
      <c r="I2632" s="34">
        <f>I2631+(J2632-J2631)*2</f>
        <v>33.840000000000003</v>
      </c>
      <c r="J2632" s="34">
        <v>2.15</v>
      </c>
      <c r="K2632" s="47">
        <f t="shared" si="687"/>
        <v>0.31499999999999995</v>
      </c>
      <c r="L2632" s="34">
        <f t="shared" si="688"/>
        <v>7.3400000000000034</v>
      </c>
      <c r="M2632" s="47">
        <f t="shared" si="689"/>
        <v>2.3121000000000005</v>
      </c>
      <c r="N2632" s="50"/>
      <c r="O2632" s="50"/>
      <c r="P2632" s="50"/>
      <c r="Q2632" s="51"/>
      <c r="R2632" s="21"/>
    </row>
    <row r="2633" spans="2:18" x14ac:dyDescent="0.2">
      <c r="B2633" s="48"/>
      <c r="C2633" s="55"/>
      <c r="D2633" s="55"/>
      <c r="E2633" s="47"/>
      <c r="F2633" s="34"/>
      <c r="G2633" s="47"/>
      <c r="H2633" s="54"/>
      <c r="I2633" s="34">
        <v>35</v>
      </c>
      <c r="J2633" s="56">
        <v>2.1389999999999998</v>
      </c>
      <c r="K2633" s="47">
        <f t="shared" si="687"/>
        <v>2.1444999999999999</v>
      </c>
      <c r="L2633" s="34">
        <f t="shared" si="688"/>
        <v>1.1599999999999966</v>
      </c>
      <c r="M2633" s="47">
        <f t="shared" si="689"/>
        <v>2.4876199999999926</v>
      </c>
      <c r="N2633" s="51"/>
      <c r="O2633" s="53"/>
      <c r="P2633" s="53"/>
      <c r="Q2633" s="51"/>
    </row>
    <row r="2634" spans="2:18" x14ac:dyDescent="0.2">
      <c r="B2634" s="48"/>
      <c r="C2634" s="55"/>
      <c r="D2634" s="55"/>
      <c r="E2634" s="47"/>
      <c r="F2634" s="34"/>
      <c r="G2634" s="47"/>
      <c r="H2634" s="54"/>
      <c r="I2634" s="48"/>
      <c r="J2634" s="48"/>
      <c r="K2634" s="47"/>
      <c r="L2634" s="34"/>
      <c r="M2634" s="47"/>
      <c r="N2634" s="51"/>
      <c r="O2634" s="57"/>
      <c r="P2634" s="57"/>
      <c r="Q2634" s="51"/>
    </row>
    <row r="2635" spans="2:18" x14ac:dyDescent="0.2">
      <c r="B2635" s="48"/>
      <c r="C2635" s="55"/>
      <c r="D2635" s="55"/>
      <c r="E2635" s="47"/>
      <c r="F2635" s="34"/>
      <c r="G2635" s="47"/>
      <c r="H2635" s="51"/>
      <c r="I2635" s="48"/>
      <c r="J2635" s="48"/>
      <c r="K2635" s="47"/>
      <c r="L2635" s="34"/>
      <c r="M2635" s="47"/>
      <c r="N2635" s="51"/>
      <c r="O2635" s="57"/>
      <c r="P2635" s="57"/>
      <c r="Q2635" s="51"/>
    </row>
    <row r="2636" spans="2:18" x14ac:dyDescent="0.2">
      <c r="B2636" s="48"/>
      <c r="C2636" s="55"/>
      <c r="D2636" s="55"/>
      <c r="E2636" s="47"/>
      <c r="F2636" s="34"/>
      <c r="G2636" s="47"/>
      <c r="H2636" s="51"/>
      <c r="I2636" s="48"/>
      <c r="J2636" s="48"/>
      <c r="K2636" s="47"/>
      <c r="L2636" s="34"/>
      <c r="M2636" s="47"/>
      <c r="N2636" s="57"/>
      <c r="O2636" s="57"/>
      <c r="P2636" s="57"/>
      <c r="Q2636" s="51"/>
    </row>
    <row r="2637" spans="2:18" x14ac:dyDescent="0.2">
      <c r="B2637" s="48"/>
      <c r="C2637" s="55"/>
      <c r="D2637" s="55"/>
      <c r="E2637" s="47"/>
      <c r="F2637" s="34"/>
      <c r="G2637" s="47"/>
      <c r="H2637" s="51"/>
      <c r="I2637" s="48"/>
      <c r="J2637" s="48"/>
      <c r="K2637" s="47"/>
      <c r="L2637" s="34"/>
      <c r="M2637" s="47"/>
      <c r="N2637" s="57"/>
      <c r="O2637" s="57"/>
      <c r="P2637" s="57"/>
      <c r="Q2637" s="51"/>
    </row>
    <row r="2638" spans="2:18" x14ac:dyDescent="0.2">
      <c r="B2638" s="48"/>
      <c r="C2638" s="55"/>
      <c r="D2638" s="55"/>
      <c r="E2638" s="47"/>
      <c r="F2638" s="34"/>
      <c r="G2638" s="47"/>
      <c r="H2638" s="51"/>
      <c r="I2638" s="48"/>
      <c r="J2638" s="48"/>
      <c r="K2638" s="47"/>
      <c r="L2638" s="34"/>
      <c r="M2638" s="47"/>
      <c r="N2638" s="57"/>
      <c r="O2638" s="57"/>
      <c r="P2638" s="57"/>
      <c r="Q2638" s="51"/>
    </row>
    <row r="2639" spans="2:18" x14ac:dyDescent="0.2">
      <c r="B2639" s="48"/>
      <c r="C2639" s="55"/>
      <c r="D2639" s="55"/>
      <c r="E2639" s="47"/>
      <c r="F2639" s="34"/>
      <c r="G2639" s="47"/>
      <c r="H2639" s="47"/>
      <c r="I2639" s="48"/>
      <c r="J2639" s="48"/>
      <c r="K2639" s="47"/>
      <c r="L2639" s="34"/>
      <c r="M2639" s="47"/>
      <c r="N2639" s="57"/>
      <c r="O2639" s="57"/>
      <c r="P2639" s="57"/>
      <c r="Q2639" s="51"/>
    </row>
    <row r="2640" spans="2:18" x14ac:dyDescent="0.2">
      <c r="B2640" s="48"/>
      <c r="C2640" s="55"/>
      <c r="D2640" s="55"/>
      <c r="E2640" s="47"/>
      <c r="F2640" s="34"/>
      <c r="G2640" s="47"/>
      <c r="H2640" s="47"/>
      <c r="I2640" s="48"/>
      <c r="J2640" s="48"/>
      <c r="K2640" s="47"/>
      <c r="L2640" s="34"/>
      <c r="M2640" s="47"/>
      <c r="N2640" s="53"/>
      <c r="O2640" s="57"/>
      <c r="P2640" s="57"/>
      <c r="Q2640" s="51"/>
    </row>
    <row r="2641" spans="2:18" x14ac:dyDescent="0.2">
      <c r="B2641" s="48"/>
      <c r="C2641" s="55"/>
      <c r="D2641" s="55"/>
      <c r="E2641" s="47"/>
      <c r="F2641" s="34"/>
      <c r="G2641" s="47"/>
      <c r="H2641" s="47"/>
      <c r="I2641" s="48"/>
      <c r="J2641" s="48"/>
      <c r="K2641" s="47"/>
      <c r="L2641" s="34"/>
      <c r="M2641" s="47"/>
      <c r="N2641" s="50"/>
      <c r="O2641" s="50"/>
      <c r="P2641" s="50"/>
      <c r="Q2641" s="51"/>
      <c r="R2641" s="21"/>
    </row>
    <row r="2642" spans="2:18" x14ac:dyDescent="0.2">
      <c r="B2642" s="48"/>
      <c r="C2642" s="55"/>
      <c r="D2642" s="55"/>
      <c r="E2642" s="47"/>
      <c r="F2642" s="34"/>
      <c r="G2642" s="47"/>
      <c r="H2642" s="47"/>
      <c r="I2642" s="47"/>
      <c r="J2642" s="48"/>
      <c r="K2642" s="47"/>
      <c r="L2642" s="34"/>
      <c r="M2642" s="47"/>
      <c r="N2642" s="50"/>
      <c r="O2642" s="50"/>
      <c r="P2642" s="50"/>
      <c r="Q2642" s="51"/>
      <c r="R2642" s="21"/>
    </row>
    <row r="2643" spans="2:18" x14ac:dyDescent="0.2">
      <c r="B2643" s="48"/>
      <c r="C2643" s="55"/>
      <c r="D2643" s="55"/>
      <c r="E2643" s="47"/>
      <c r="F2643" s="34"/>
      <c r="G2643" s="47"/>
      <c r="H2643" s="47"/>
      <c r="I2643" s="47"/>
      <c r="J2643" s="48"/>
      <c r="K2643" s="47"/>
      <c r="L2643" s="34"/>
      <c r="M2643" s="47"/>
      <c r="N2643" s="50"/>
      <c r="O2643" s="50"/>
      <c r="P2643" s="50"/>
      <c r="Q2643" s="51"/>
      <c r="R2643" s="21"/>
    </row>
    <row r="2644" spans="2:18" x14ac:dyDescent="0.2">
      <c r="B2644" s="48"/>
      <c r="C2644" s="55"/>
      <c r="D2644" s="55"/>
      <c r="E2644" s="47"/>
      <c r="F2644" s="34">
        <f>SUM(F2618:F2643)</f>
        <v>35</v>
      </c>
      <c r="G2644" s="47">
        <f>SUM(G2618:G2643)</f>
        <v>31.702499999999997</v>
      </c>
      <c r="H2644" s="47"/>
      <c r="I2644" s="47"/>
      <c r="J2644" s="48"/>
      <c r="K2644" s="47"/>
      <c r="L2644" s="34">
        <f>SUM(L2619:L2643)</f>
        <v>35</v>
      </c>
      <c r="M2644" s="34">
        <f>SUM(M2619:M2643)</f>
        <v>-17.652780000000007</v>
      </c>
      <c r="N2644" s="50"/>
      <c r="O2644" s="50"/>
      <c r="P2644" s="50"/>
      <c r="Q2644" s="51"/>
      <c r="R2644" s="21"/>
    </row>
    <row r="2645" spans="2:18" x14ac:dyDescent="0.2">
      <c r="B2645" s="48"/>
      <c r="C2645" s="55"/>
      <c r="D2645" s="55"/>
      <c r="E2645" s="47"/>
      <c r="F2645" s="34"/>
      <c r="G2645" s="47"/>
      <c r="H2645" s="34"/>
      <c r="I2645" s="47"/>
      <c r="J2645" s="48"/>
      <c r="K2645" s="47"/>
      <c r="L2645" s="34"/>
      <c r="M2645" s="47"/>
      <c r="N2645" s="50"/>
      <c r="O2645" s="50"/>
      <c r="P2645" s="50"/>
      <c r="Q2645" s="51"/>
      <c r="R2645" s="21"/>
    </row>
    <row r="2646" spans="2:18" x14ac:dyDescent="0.2">
      <c r="B2646" s="52"/>
      <c r="C2646" s="59"/>
      <c r="D2646" s="59"/>
      <c r="E2646" s="51"/>
      <c r="F2646" s="51"/>
      <c r="G2646" s="51"/>
      <c r="H2646" s="51"/>
      <c r="I2646" s="47"/>
      <c r="J2646" s="48"/>
      <c r="K2646" s="47"/>
      <c r="L2646" s="34"/>
      <c r="M2646" s="47"/>
      <c r="N2646" s="51"/>
      <c r="O2646" s="51"/>
      <c r="P2646" s="51"/>
      <c r="Q2646" s="51"/>
    </row>
    <row r="2647" spans="2:18" x14ac:dyDescent="0.2">
      <c r="B2647" s="52"/>
      <c r="C2647" s="59"/>
      <c r="D2647" s="59"/>
      <c r="E2647" s="51"/>
      <c r="F2647" s="51"/>
      <c r="G2647" s="51"/>
      <c r="H2647" s="34" t="s">
        <v>10</v>
      </c>
      <c r="I2647" s="34"/>
      <c r="J2647" s="34">
        <f>G2644</f>
        <v>31.702499999999997</v>
      </c>
      <c r="K2647" s="47" t="s">
        <v>11</v>
      </c>
      <c r="L2647" s="34">
        <f>M2644</f>
        <v>-17.652780000000007</v>
      </c>
      <c r="M2647" s="47">
        <f>J2647-L2647</f>
        <v>49.355280000000008</v>
      </c>
      <c r="N2647" s="51"/>
      <c r="O2647" s="51"/>
      <c r="P2647" s="51"/>
      <c r="Q2647" s="51"/>
    </row>
    <row r="2648" spans="2:18" ht="15" x14ac:dyDescent="0.2">
      <c r="B2648" s="58"/>
      <c r="C2648" s="61"/>
      <c r="D2648" s="61"/>
      <c r="E2648" s="58"/>
      <c r="F2648" s="54" t="s">
        <v>7</v>
      </c>
      <c r="G2648" s="54"/>
      <c r="H2648" s="160">
        <v>15</v>
      </c>
      <c r="I2648" s="160"/>
      <c r="J2648" s="58"/>
      <c r="K2648" s="58"/>
      <c r="L2648" s="58"/>
      <c r="M2648" s="58"/>
      <c r="N2648" s="57"/>
      <c r="O2648" s="57"/>
      <c r="P2648" s="57"/>
      <c r="Q2648" s="51"/>
    </row>
    <row r="2649" spans="2:18" x14ac:dyDescent="0.2">
      <c r="B2649" s="161" t="s">
        <v>8</v>
      </c>
      <c r="C2649" s="161"/>
      <c r="D2649" s="161"/>
      <c r="E2649" s="161"/>
      <c r="F2649" s="161"/>
      <c r="G2649" s="161"/>
      <c r="H2649" s="51"/>
      <c r="I2649" s="161" t="s">
        <v>9</v>
      </c>
      <c r="J2649" s="161"/>
      <c r="K2649" s="161"/>
      <c r="L2649" s="161"/>
      <c r="M2649" s="161"/>
      <c r="N2649" s="62"/>
      <c r="O2649" s="62"/>
      <c r="P2649" s="50">
        <f>I2664-I2662</f>
        <v>18</v>
      </c>
      <c r="Q2649" s="51"/>
    </row>
    <row r="2650" spans="2:18" x14ac:dyDescent="0.2">
      <c r="B2650" s="34">
        <v>0</v>
      </c>
      <c r="C2650" s="47">
        <v>2.2280000000000002</v>
      </c>
      <c r="D2650" s="47"/>
      <c r="E2650" s="34"/>
      <c r="F2650" s="34"/>
      <c r="G2650" s="34"/>
      <c r="H2650" s="34"/>
      <c r="I2650" s="33"/>
      <c r="J2650" s="33"/>
      <c r="K2650" s="47"/>
      <c r="L2650" s="34"/>
      <c r="M2650" s="47"/>
      <c r="N2650" s="50"/>
      <c r="O2650" s="50"/>
      <c r="P2650" s="50"/>
      <c r="Q2650" s="51"/>
      <c r="R2650" s="21"/>
    </row>
    <row r="2651" spans="2:18" x14ac:dyDescent="0.2">
      <c r="B2651" s="34">
        <v>5</v>
      </c>
      <c r="C2651" s="47">
        <v>2.2370000000000001</v>
      </c>
      <c r="D2651" s="47"/>
      <c r="E2651" s="47">
        <f>(C2650+C2651)/2</f>
        <v>2.2324999999999999</v>
      </c>
      <c r="F2651" s="34">
        <f t="shared" ref="F2651:F2665" si="690">B2651-B2650</f>
        <v>5</v>
      </c>
      <c r="G2651" s="47">
        <f>E2651*F2651</f>
        <v>11.1625</v>
      </c>
      <c r="H2651" s="34"/>
      <c r="I2651" s="51"/>
      <c r="J2651" s="51"/>
      <c r="K2651" s="47"/>
      <c r="L2651" s="34"/>
      <c r="M2651" s="47"/>
      <c r="N2651" s="50"/>
      <c r="O2651" s="50"/>
      <c r="P2651" s="50"/>
      <c r="Q2651" s="52"/>
      <c r="R2651" s="21"/>
    </row>
    <row r="2652" spans="2:18" x14ac:dyDescent="0.2">
      <c r="B2652" s="34">
        <v>10</v>
      </c>
      <c r="C2652" s="47">
        <v>2.2469999999999999</v>
      </c>
      <c r="D2652" s="47"/>
      <c r="E2652" s="47">
        <f t="shared" ref="E2652:E2664" si="691">(C2651+C2652)/2</f>
        <v>2.242</v>
      </c>
      <c r="F2652" s="34">
        <f t="shared" si="690"/>
        <v>5</v>
      </c>
      <c r="G2652" s="47">
        <f t="shared" ref="G2652:G2664" si="692">E2652*F2652</f>
        <v>11.21</v>
      </c>
      <c r="H2652" s="34"/>
      <c r="I2652" s="51"/>
      <c r="J2652" s="51"/>
      <c r="K2652" s="47"/>
      <c r="L2652" s="34"/>
      <c r="M2652" s="47"/>
      <c r="N2652" s="50"/>
      <c r="O2652" s="50"/>
      <c r="P2652" s="50"/>
      <c r="Q2652" s="52"/>
      <c r="R2652" s="21"/>
    </row>
    <row r="2653" spans="2:18" x14ac:dyDescent="0.2">
      <c r="B2653" s="34">
        <v>12</v>
      </c>
      <c r="C2653" s="47">
        <v>1.319</v>
      </c>
      <c r="D2653" s="47"/>
      <c r="E2653" s="47">
        <f t="shared" si="691"/>
        <v>1.7829999999999999</v>
      </c>
      <c r="F2653" s="34">
        <f t="shared" si="690"/>
        <v>2</v>
      </c>
      <c r="G2653" s="47">
        <f t="shared" si="692"/>
        <v>3.5659999999999998</v>
      </c>
      <c r="H2653" s="34"/>
      <c r="I2653" s="33"/>
      <c r="J2653" s="33"/>
      <c r="K2653" s="47"/>
      <c r="L2653" s="34"/>
      <c r="M2653" s="47"/>
      <c r="N2653" s="50"/>
      <c r="O2653" s="50"/>
      <c r="P2653" s="50"/>
      <c r="Q2653" s="52"/>
      <c r="R2653" s="21"/>
    </row>
    <row r="2654" spans="2:18" x14ac:dyDescent="0.2">
      <c r="B2654" s="34">
        <v>14</v>
      </c>
      <c r="C2654" s="47">
        <v>-0.183</v>
      </c>
      <c r="D2654" s="47"/>
      <c r="E2654" s="47">
        <f t="shared" si="691"/>
        <v>0.56799999999999995</v>
      </c>
      <c r="F2654" s="34">
        <f t="shared" si="690"/>
        <v>2</v>
      </c>
      <c r="G2654" s="47">
        <f t="shared" si="692"/>
        <v>1.1359999999999999</v>
      </c>
      <c r="H2654" s="34"/>
      <c r="I2654" s="33"/>
      <c r="J2654" s="33"/>
      <c r="K2654" s="47"/>
      <c r="L2654" s="34"/>
      <c r="M2654" s="47"/>
      <c r="N2654" s="50"/>
      <c r="O2654" s="50"/>
      <c r="P2654" s="50"/>
      <c r="Q2654" s="52"/>
      <c r="R2654" s="21"/>
    </row>
    <row r="2655" spans="2:18" x14ac:dyDescent="0.2">
      <c r="B2655" s="34">
        <v>16</v>
      </c>
      <c r="C2655" s="47">
        <v>-0.68799999999999994</v>
      </c>
      <c r="D2655" s="47"/>
      <c r="E2655" s="47">
        <f t="shared" si="691"/>
        <v>-0.4355</v>
      </c>
      <c r="F2655" s="34">
        <f t="shared" si="690"/>
        <v>2</v>
      </c>
      <c r="G2655" s="47">
        <f t="shared" si="692"/>
        <v>-0.871</v>
      </c>
      <c r="H2655" s="34"/>
      <c r="I2655" s="33"/>
      <c r="J2655" s="33"/>
      <c r="K2655" s="47"/>
      <c r="L2655" s="34"/>
      <c r="M2655" s="47"/>
      <c r="N2655" s="50"/>
      <c r="O2655" s="50"/>
      <c r="P2655" s="50"/>
      <c r="Q2655" s="52"/>
      <c r="R2655" s="21"/>
    </row>
    <row r="2656" spans="2:18" x14ac:dyDescent="0.2">
      <c r="B2656" s="34">
        <v>18</v>
      </c>
      <c r="C2656" s="47">
        <v>-0.86299999999999999</v>
      </c>
      <c r="D2656" s="47"/>
      <c r="E2656" s="47">
        <f t="shared" si="691"/>
        <v>-0.77549999999999997</v>
      </c>
      <c r="F2656" s="34">
        <f t="shared" si="690"/>
        <v>2</v>
      </c>
      <c r="G2656" s="47">
        <f t="shared" si="692"/>
        <v>-1.5509999999999999</v>
      </c>
      <c r="H2656" s="51"/>
      <c r="I2656" s="33"/>
      <c r="J2656" s="33"/>
      <c r="K2656" s="47"/>
      <c r="L2656" s="34"/>
      <c r="M2656" s="47"/>
      <c r="N2656" s="50"/>
      <c r="O2656" s="50"/>
      <c r="P2656" s="50"/>
      <c r="Q2656" s="52"/>
      <c r="R2656" s="21"/>
    </row>
    <row r="2657" spans="2:18" x14ac:dyDescent="0.2">
      <c r="B2657" s="34">
        <v>19.5</v>
      </c>
      <c r="C2657" s="47">
        <v>-0.90300000000000002</v>
      </c>
      <c r="D2657" s="47"/>
      <c r="E2657" s="47">
        <f t="shared" si="691"/>
        <v>-0.88300000000000001</v>
      </c>
      <c r="F2657" s="34">
        <f t="shared" si="690"/>
        <v>1.5</v>
      </c>
      <c r="G2657" s="47">
        <f t="shared" si="692"/>
        <v>-1.3245</v>
      </c>
      <c r="H2657" s="51"/>
      <c r="I2657" s="33"/>
      <c r="J2657" s="33"/>
      <c r="K2657" s="47"/>
      <c r="L2657" s="34"/>
      <c r="M2657" s="47"/>
      <c r="N2657" s="50"/>
      <c r="O2657" s="50"/>
      <c r="P2657" s="50"/>
      <c r="Q2657" s="52"/>
      <c r="R2657" s="21"/>
    </row>
    <row r="2658" spans="2:18" x14ac:dyDescent="0.2">
      <c r="B2658" s="34">
        <v>21</v>
      </c>
      <c r="C2658" s="47">
        <v>-0.78100000000000003</v>
      </c>
      <c r="D2658" s="47"/>
      <c r="E2658" s="47">
        <f t="shared" si="691"/>
        <v>-0.84200000000000008</v>
      </c>
      <c r="F2658" s="34">
        <f t="shared" si="690"/>
        <v>1.5</v>
      </c>
      <c r="G2658" s="47">
        <f t="shared" si="692"/>
        <v>-1.2630000000000001</v>
      </c>
      <c r="H2658" s="51"/>
      <c r="I2658" s="33"/>
      <c r="J2658" s="33"/>
      <c r="K2658" s="47"/>
      <c r="L2658" s="34"/>
      <c r="M2658" s="47"/>
      <c r="N2658" s="53"/>
      <c r="O2658" s="53"/>
      <c r="P2658" s="53"/>
      <c r="Q2658" s="52"/>
      <c r="R2658" s="21"/>
    </row>
    <row r="2659" spans="2:18" x14ac:dyDescent="0.2">
      <c r="B2659" s="34">
        <v>23</v>
      </c>
      <c r="C2659" s="47">
        <v>-0.68300000000000005</v>
      </c>
      <c r="D2659" s="47"/>
      <c r="E2659" s="47">
        <f t="shared" si="691"/>
        <v>-0.73199999999999998</v>
      </c>
      <c r="F2659" s="34">
        <f t="shared" si="690"/>
        <v>2</v>
      </c>
      <c r="G2659" s="47">
        <f t="shared" si="692"/>
        <v>-1.464</v>
      </c>
      <c r="H2659" s="34"/>
      <c r="I2659" s="33"/>
      <c r="J2659" s="33"/>
      <c r="K2659" s="47"/>
      <c r="L2659" s="34"/>
      <c r="M2659" s="47"/>
      <c r="N2659" s="50"/>
      <c r="O2659" s="50"/>
      <c r="P2659" s="50"/>
      <c r="Q2659" s="52"/>
      <c r="R2659" s="21"/>
    </row>
    <row r="2660" spans="2:18" x14ac:dyDescent="0.2">
      <c r="B2660" s="34">
        <v>25</v>
      </c>
      <c r="C2660" s="47">
        <v>-0.182</v>
      </c>
      <c r="D2660" s="47"/>
      <c r="E2660" s="47">
        <f t="shared" si="691"/>
        <v>-0.4325</v>
      </c>
      <c r="F2660" s="34">
        <f t="shared" si="690"/>
        <v>2</v>
      </c>
      <c r="G2660" s="47">
        <f t="shared" si="692"/>
        <v>-0.86499999999999999</v>
      </c>
      <c r="H2660" s="34"/>
      <c r="I2660" s="33">
        <v>0</v>
      </c>
      <c r="J2660" s="33">
        <v>2.2280000000000002</v>
      </c>
      <c r="K2660" s="47"/>
      <c r="L2660" s="34"/>
      <c r="M2660" s="47"/>
      <c r="N2660" s="53"/>
      <c r="O2660" s="53"/>
      <c r="P2660" s="53"/>
      <c r="Q2660" s="52"/>
      <c r="R2660" s="21"/>
    </row>
    <row r="2661" spans="2:18" x14ac:dyDescent="0.2">
      <c r="B2661" s="34">
        <v>27</v>
      </c>
      <c r="C2661" s="47">
        <v>1.218</v>
      </c>
      <c r="D2661" s="47"/>
      <c r="E2661" s="47">
        <f t="shared" si="691"/>
        <v>0.51800000000000002</v>
      </c>
      <c r="F2661" s="34">
        <f t="shared" si="690"/>
        <v>2</v>
      </c>
      <c r="G2661" s="47">
        <f t="shared" si="692"/>
        <v>1.036</v>
      </c>
      <c r="H2661" s="34"/>
      <c r="I2661" s="34">
        <f>I2662-(J2661-J2662)*2</f>
        <v>1.4800000000000004</v>
      </c>
      <c r="J2661" s="34">
        <v>2.2599999999999998</v>
      </c>
      <c r="K2661" s="47">
        <f t="shared" ref="K2661:K2667" si="693">AVERAGE(J2660,J2661)</f>
        <v>2.2439999999999998</v>
      </c>
      <c r="L2661" s="34">
        <f t="shared" ref="L2661:L2667" si="694">I2661-I2660</f>
        <v>1.4800000000000004</v>
      </c>
      <c r="M2661" s="47">
        <f t="shared" ref="M2661:M2667" si="695">L2661*K2661</f>
        <v>3.3211200000000005</v>
      </c>
      <c r="N2661" s="53"/>
      <c r="O2661" s="53"/>
      <c r="P2661" s="53"/>
      <c r="Q2661" s="52"/>
      <c r="R2661" s="21"/>
    </row>
    <row r="2662" spans="2:18" x14ac:dyDescent="0.2">
      <c r="B2662" s="34">
        <v>29</v>
      </c>
      <c r="C2662" s="47">
        <v>2.3279999999999998</v>
      </c>
      <c r="D2662" s="47"/>
      <c r="E2662" s="47">
        <f t="shared" si="691"/>
        <v>1.7729999999999999</v>
      </c>
      <c r="F2662" s="34">
        <f t="shared" si="690"/>
        <v>2</v>
      </c>
      <c r="G2662" s="47">
        <f t="shared" si="692"/>
        <v>3.5459999999999998</v>
      </c>
      <c r="H2662" s="34"/>
      <c r="I2662" s="33">
        <f>I2663-9</f>
        <v>9</v>
      </c>
      <c r="J2662" s="33">
        <f>J2663</f>
        <v>-1.5</v>
      </c>
      <c r="K2662" s="47">
        <f t="shared" si="693"/>
        <v>0.37999999999999989</v>
      </c>
      <c r="L2662" s="34">
        <f t="shared" si="694"/>
        <v>7.52</v>
      </c>
      <c r="M2662" s="47">
        <f t="shared" si="695"/>
        <v>2.8575999999999993</v>
      </c>
      <c r="N2662" s="50"/>
      <c r="O2662" s="50"/>
      <c r="P2662" s="50"/>
      <c r="Q2662" s="51"/>
      <c r="R2662" s="21"/>
    </row>
    <row r="2663" spans="2:18" x14ac:dyDescent="0.2">
      <c r="B2663" s="34">
        <v>32</v>
      </c>
      <c r="C2663" s="47">
        <v>2.3180000000000001</v>
      </c>
      <c r="D2663" s="47"/>
      <c r="E2663" s="47">
        <f t="shared" si="691"/>
        <v>2.323</v>
      </c>
      <c r="F2663" s="34">
        <f t="shared" si="690"/>
        <v>3</v>
      </c>
      <c r="G2663" s="47">
        <f t="shared" si="692"/>
        <v>6.9689999999999994</v>
      </c>
      <c r="H2663" s="54"/>
      <c r="I2663" s="33">
        <v>18</v>
      </c>
      <c r="J2663" s="33">
        <v>-1.5</v>
      </c>
      <c r="K2663" s="47">
        <f t="shared" si="693"/>
        <v>-1.5</v>
      </c>
      <c r="L2663" s="34">
        <f t="shared" si="694"/>
        <v>9</v>
      </c>
      <c r="M2663" s="47">
        <f t="shared" si="695"/>
        <v>-13.5</v>
      </c>
      <c r="N2663" s="50"/>
      <c r="O2663" s="50"/>
      <c r="P2663" s="50"/>
      <c r="Q2663" s="51"/>
      <c r="R2663" s="21"/>
    </row>
    <row r="2664" spans="2:18" x14ac:dyDescent="0.2">
      <c r="B2664" s="34">
        <v>37</v>
      </c>
      <c r="C2664" s="47">
        <v>2.218</v>
      </c>
      <c r="D2664" s="47"/>
      <c r="E2664" s="47">
        <f t="shared" si="691"/>
        <v>2.2679999999999998</v>
      </c>
      <c r="F2664" s="34">
        <f t="shared" si="690"/>
        <v>5</v>
      </c>
      <c r="G2664" s="47">
        <f t="shared" si="692"/>
        <v>11.34</v>
      </c>
      <c r="H2664" s="54"/>
      <c r="I2664" s="34">
        <f>I2663+9</f>
        <v>27</v>
      </c>
      <c r="J2664" s="34">
        <f>J2663</f>
        <v>-1.5</v>
      </c>
      <c r="K2664" s="47">
        <f t="shared" si="693"/>
        <v>-1.5</v>
      </c>
      <c r="L2664" s="34">
        <f t="shared" si="694"/>
        <v>9</v>
      </c>
      <c r="M2664" s="47">
        <f t="shared" si="695"/>
        <v>-13.5</v>
      </c>
      <c r="N2664" s="50"/>
      <c r="O2664" s="50"/>
      <c r="P2664" s="50"/>
      <c r="Q2664" s="51"/>
      <c r="R2664" s="21"/>
    </row>
    <row r="2665" spans="2:18" x14ac:dyDescent="0.2">
      <c r="B2665" s="48">
        <v>42</v>
      </c>
      <c r="C2665" s="55">
        <v>2.1970000000000001</v>
      </c>
      <c r="D2665" s="55"/>
      <c r="E2665" s="47">
        <f t="shared" ref="E2665" si="696">(C2664+C2665)/2</f>
        <v>2.2075</v>
      </c>
      <c r="F2665" s="34">
        <f t="shared" si="690"/>
        <v>5</v>
      </c>
      <c r="G2665" s="47">
        <f t="shared" ref="G2665" si="697">E2665*F2665</f>
        <v>11.0375</v>
      </c>
      <c r="H2665" s="54"/>
      <c r="I2665" s="34">
        <f>I2664+(J2665-J2664)*2</f>
        <v>34.5</v>
      </c>
      <c r="J2665" s="34">
        <v>2.25</v>
      </c>
      <c r="K2665" s="47">
        <f t="shared" si="693"/>
        <v>0.375</v>
      </c>
      <c r="L2665" s="34">
        <f t="shared" si="694"/>
        <v>7.5</v>
      </c>
      <c r="M2665" s="47">
        <f t="shared" si="695"/>
        <v>2.8125</v>
      </c>
      <c r="N2665" s="50"/>
      <c r="O2665" s="50"/>
      <c r="P2665" s="50"/>
      <c r="Q2665" s="51"/>
      <c r="R2665" s="21"/>
    </row>
    <row r="2666" spans="2:18" x14ac:dyDescent="0.2">
      <c r="B2666" s="48"/>
      <c r="C2666" s="55"/>
      <c r="D2666" s="55"/>
      <c r="E2666" s="47"/>
      <c r="F2666" s="34"/>
      <c r="G2666" s="47"/>
      <c r="H2666" s="54"/>
      <c r="I2666" s="34">
        <v>37</v>
      </c>
      <c r="J2666" s="56">
        <v>2.218</v>
      </c>
      <c r="K2666" s="47">
        <f t="shared" si="693"/>
        <v>2.234</v>
      </c>
      <c r="L2666" s="34">
        <f t="shared" si="694"/>
        <v>2.5</v>
      </c>
      <c r="M2666" s="47">
        <f t="shared" si="695"/>
        <v>5.585</v>
      </c>
      <c r="N2666" s="51"/>
      <c r="O2666" s="53"/>
      <c r="P2666" s="53"/>
      <c r="Q2666" s="51"/>
    </row>
    <row r="2667" spans="2:18" x14ac:dyDescent="0.2">
      <c r="B2667" s="48"/>
      <c r="C2667" s="55"/>
      <c r="D2667" s="55"/>
      <c r="E2667" s="47"/>
      <c r="F2667" s="34"/>
      <c r="G2667" s="47"/>
      <c r="H2667" s="54"/>
      <c r="I2667" s="48">
        <v>42</v>
      </c>
      <c r="J2667" s="48">
        <v>2.1970000000000001</v>
      </c>
      <c r="K2667" s="47">
        <f t="shared" si="693"/>
        <v>2.2075</v>
      </c>
      <c r="L2667" s="34">
        <f t="shared" si="694"/>
        <v>5</v>
      </c>
      <c r="M2667" s="47">
        <f t="shared" si="695"/>
        <v>11.0375</v>
      </c>
      <c r="N2667" s="51"/>
      <c r="O2667" s="57"/>
      <c r="P2667" s="57"/>
      <c r="Q2667" s="51"/>
    </row>
    <row r="2668" spans="2:18" x14ac:dyDescent="0.2">
      <c r="B2668" s="48"/>
      <c r="C2668" s="55"/>
      <c r="D2668" s="55"/>
      <c r="E2668" s="47"/>
      <c r="F2668" s="34"/>
      <c r="G2668" s="47"/>
      <c r="H2668" s="51"/>
      <c r="I2668" s="48"/>
      <c r="J2668" s="48"/>
      <c r="K2668" s="47"/>
      <c r="L2668" s="34"/>
      <c r="M2668" s="47"/>
      <c r="N2668" s="51"/>
      <c r="O2668" s="57"/>
      <c r="P2668" s="57"/>
      <c r="Q2668" s="51"/>
    </row>
    <row r="2669" spans="2:18" x14ac:dyDescent="0.2">
      <c r="B2669" s="48"/>
      <c r="C2669" s="55"/>
      <c r="D2669" s="55"/>
      <c r="E2669" s="47"/>
      <c r="F2669" s="34"/>
      <c r="G2669" s="47"/>
      <c r="H2669" s="51"/>
      <c r="I2669" s="48"/>
      <c r="J2669" s="48"/>
      <c r="K2669" s="47"/>
      <c r="L2669" s="34"/>
      <c r="M2669" s="47"/>
      <c r="N2669" s="57"/>
      <c r="O2669" s="57"/>
      <c r="P2669" s="57"/>
      <c r="Q2669" s="51"/>
    </row>
    <row r="2670" spans="2:18" x14ac:dyDescent="0.2">
      <c r="B2670" s="48"/>
      <c r="C2670" s="55"/>
      <c r="D2670" s="55"/>
      <c r="E2670" s="47"/>
      <c r="F2670" s="34"/>
      <c r="G2670" s="47"/>
      <c r="H2670" s="51"/>
      <c r="I2670" s="48"/>
      <c r="J2670" s="48"/>
      <c r="K2670" s="47"/>
      <c r="L2670" s="34"/>
      <c r="M2670" s="47"/>
      <c r="N2670" s="57"/>
      <c r="O2670" s="57"/>
      <c r="P2670" s="57"/>
      <c r="Q2670" s="51"/>
    </row>
    <row r="2671" spans="2:18" x14ac:dyDescent="0.2">
      <c r="B2671" s="48"/>
      <c r="C2671" s="55"/>
      <c r="D2671" s="55"/>
      <c r="E2671" s="47"/>
      <c r="F2671" s="34"/>
      <c r="G2671" s="47"/>
      <c r="H2671" s="51"/>
      <c r="I2671" s="48"/>
      <c r="J2671" s="48"/>
      <c r="K2671" s="47"/>
      <c r="L2671" s="34"/>
      <c r="M2671" s="47"/>
      <c r="N2671" s="57"/>
      <c r="O2671" s="57"/>
      <c r="P2671" s="57"/>
      <c r="Q2671" s="51"/>
    </row>
    <row r="2672" spans="2:18" x14ac:dyDescent="0.2">
      <c r="B2672" s="48"/>
      <c r="C2672" s="55"/>
      <c r="D2672" s="55"/>
      <c r="E2672" s="47"/>
      <c r="F2672" s="34"/>
      <c r="G2672" s="47"/>
      <c r="H2672" s="47"/>
      <c r="I2672" s="48"/>
      <c r="J2672" s="48"/>
      <c r="K2672" s="47"/>
      <c r="L2672" s="34"/>
      <c r="M2672" s="47"/>
      <c r="N2672" s="57"/>
      <c r="O2672" s="57"/>
      <c r="P2672" s="57"/>
      <c r="Q2672" s="51"/>
    </row>
    <row r="2673" spans="2:18" x14ac:dyDescent="0.2">
      <c r="B2673" s="48"/>
      <c r="C2673" s="55"/>
      <c r="D2673" s="55"/>
      <c r="E2673" s="47"/>
      <c r="F2673" s="34"/>
      <c r="G2673" s="47"/>
      <c r="H2673" s="47"/>
      <c r="I2673" s="48"/>
      <c r="J2673" s="48"/>
      <c r="K2673" s="47"/>
      <c r="L2673" s="34"/>
      <c r="M2673" s="47"/>
      <c r="N2673" s="53"/>
      <c r="O2673" s="57"/>
      <c r="P2673" s="57"/>
      <c r="Q2673" s="51"/>
    </row>
    <row r="2674" spans="2:18" x14ac:dyDescent="0.2">
      <c r="B2674" s="48"/>
      <c r="C2674" s="55"/>
      <c r="D2674" s="55"/>
      <c r="E2674" s="47"/>
      <c r="F2674" s="34"/>
      <c r="G2674" s="47"/>
      <c r="H2674" s="47"/>
      <c r="I2674" s="48"/>
      <c r="J2674" s="48"/>
      <c r="K2674" s="47"/>
      <c r="L2674" s="34"/>
      <c r="M2674" s="47"/>
      <c r="N2674" s="50"/>
      <c r="O2674" s="50"/>
      <c r="P2674" s="50"/>
      <c r="Q2674" s="51"/>
      <c r="R2674" s="21"/>
    </row>
    <row r="2675" spans="2:18" x14ac:dyDescent="0.2">
      <c r="B2675" s="48"/>
      <c r="C2675" s="55"/>
      <c r="D2675" s="55"/>
      <c r="E2675" s="47"/>
      <c r="F2675" s="34"/>
      <c r="G2675" s="47"/>
      <c r="H2675" s="47"/>
      <c r="I2675" s="47"/>
      <c r="J2675" s="48"/>
      <c r="K2675" s="47"/>
      <c r="L2675" s="34"/>
      <c r="M2675" s="47"/>
      <c r="N2675" s="50"/>
      <c r="O2675" s="50"/>
      <c r="P2675" s="50"/>
      <c r="Q2675" s="51"/>
      <c r="R2675" s="21"/>
    </row>
    <row r="2676" spans="2:18" x14ac:dyDescent="0.2">
      <c r="B2676" s="48"/>
      <c r="C2676" s="55"/>
      <c r="D2676" s="55"/>
      <c r="E2676" s="47"/>
      <c r="F2676" s="34"/>
      <c r="G2676" s="47"/>
      <c r="H2676" s="47"/>
      <c r="I2676" s="47"/>
      <c r="J2676" s="48"/>
      <c r="K2676" s="47"/>
      <c r="L2676" s="34"/>
      <c r="M2676" s="47"/>
      <c r="N2676" s="50"/>
      <c r="O2676" s="50"/>
      <c r="P2676" s="50"/>
      <c r="Q2676" s="51"/>
      <c r="R2676" s="21"/>
    </row>
    <row r="2677" spans="2:18" x14ac:dyDescent="0.2">
      <c r="B2677" s="48"/>
      <c r="C2677" s="55"/>
      <c r="D2677" s="55"/>
      <c r="E2677" s="47"/>
      <c r="F2677" s="34">
        <f>SUM(F2651:F2676)</f>
        <v>42</v>
      </c>
      <c r="G2677" s="47">
        <f>SUM(G2651:G2676)</f>
        <v>53.664500000000011</v>
      </c>
      <c r="H2677" s="47"/>
      <c r="I2677" s="47"/>
      <c r="J2677" s="48"/>
      <c r="K2677" s="47"/>
      <c r="L2677" s="34">
        <f>SUM(L2652:L2676)</f>
        <v>42</v>
      </c>
      <c r="M2677" s="34">
        <f>SUM(M2652:M2676)</f>
        <v>-1.3862800000000011</v>
      </c>
      <c r="N2677" s="50"/>
      <c r="O2677" s="50"/>
      <c r="P2677" s="50"/>
      <c r="Q2677" s="51"/>
      <c r="R2677" s="21"/>
    </row>
    <row r="2678" spans="2:18" x14ac:dyDescent="0.2">
      <c r="B2678" s="48"/>
      <c r="C2678" s="55"/>
      <c r="D2678" s="55"/>
      <c r="E2678" s="47"/>
      <c r="F2678" s="34"/>
      <c r="G2678" s="47"/>
      <c r="H2678" s="34"/>
      <c r="I2678" s="47"/>
      <c r="J2678" s="48"/>
      <c r="K2678" s="47"/>
      <c r="L2678" s="34"/>
      <c r="M2678" s="47"/>
      <c r="N2678" s="50"/>
      <c r="O2678" s="50"/>
      <c r="P2678" s="50"/>
      <c r="Q2678" s="51"/>
      <c r="R2678" s="21"/>
    </row>
    <row r="2679" spans="2:18" x14ac:dyDescent="0.2">
      <c r="B2679" s="52"/>
      <c r="C2679" s="59"/>
      <c r="D2679" s="59"/>
      <c r="E2679" s="51"/>
      <c r="F2679" s="51"/>
      <c r="G2679" s="51"/>
      <c r="H2679" s="51"/>
      <c r="I2679" s="47"/>
      <c r="J2679" s="48"/>
      <c r="K2679" s="47"/>
      <c r="L2679" s="34"/>
      <c r="M2679" s="47"/>
      <c r="N2679" s="51"/>
      <c r="O2679" s="51"/>
      <c r="P2679" s="51"/>
      <c r="Q2679" s="51"/>
    </row>
    <row r="2680" spans="2:18" x14ac:dyDescent="0.2">
      <c r="B2680" s="52"/>
      <c r="C2680" s="59"/>
      <c r="D2680" s="59"/>
      <c r="E2680" s="51"/>
      <c r="F2680" s="51"/>
      <c r="G2680" s="51"/>
      <c r="H2680" s="34" t="s">
        <v>10</v>
      </c>
      <c r="I2680" s="34"/>
      <c r="J2680" s="34">
        <f>G2677</f>
        <v>53.664500000000011</v>
      </c>
      <c r="K2680" s="47" t="s">
        <v>11</v>
      </c>
      <c r="L2680" s="34">
        <f>M2677</f>
        <v>-1.3862800000000011</v>
      </c>
      <c r="M2680" s="47">
        <f>J2680-L2680</f>
        <v>55.05078000000001</v>
      </c>
      <c r="N2680" s="51"/>
      <c r="O2680" s="51"/>
      <c r="P2680" s="51"/>
      <c r="Q2680" s="51"/>
    </row>
    <row r="2681" spans="2:18" x14ac:dyDescent="0.2">
      <c r="B2681" s="52"/>
      <c r="C2681" s="59"/>
      <c r="D2681" s="59"/>
      <c r="E2681" s="51"/>
      <c r="F2681" s="51"/>
      <c r="G2681" s="51"/>
      <c r="H2681" s="51"/>
      <c r="I2681" s="51"/>
      <c r="J2681" s="60"/>
      <c r="K2681" s="51"/>
      <c r="L2681" s="51"/>
      <c r="M2681" s="51"/>
      <c r="N2681" s="51"/>
      <c r="O2681" s="51"/>
      <c r="P2681" s="51"/>
      <c r="Q2681" s="51"/>
    </row>
    <row r="2682" spans="2:18" ht="15" x14ac:dyDescent="0.2">
      <c r="B2682" s="58"/>
      <c r="C2682" s="61"/>
      <c r="D2682" s="61"/>
      <c r="E2682" s="58"/>
      <c r="F2682" s="54" t="s">
        <v>7</v>
      </c>
      <c r="G2682" s="54"/>
      <c r="H2682" s="160">
        <v>15.2</v>
      </c>
      <c r="I2682" s="160"/>
      <c r="J2682" s="58"/>
      <c r="K2682" s="58"/>
      <c r="L2682" s="58"/>
      <c r="M2682" s="58"/>
      <c r="N2682" s="57"/>
      <c r="O2682" s="57"/>
      <c r="P2682" s="57"/>
      <c r="Q2682" s="51"/>
    </row>
    <row r="2683" spans="2:18" x14ac:dyDescent="0.2">
      <c r="B2683" s="161" t="s">
        <v>8</v>
      </c>
      <c r="C2683" s="161"/>
      <c r="D2683" s="161"/>
      <c r="E2683" s="161"/>
      <c r="F2683" s="161"/>
      <c r="G2683" s="161"/>
      <c r="H2683" s="51"/>
      <c r="I2683" s="161" t="s">
        <v>9</v>
      </c>
      <c r="J2683" s="161"/>
      <c r="K2683" s="161"/>
      <c r="L2683" s="161"/>
      <c r="M2683" s="161"/>
      <c r="N2683" s="62"/>
      <c r="O2683" s="62"/>
      <c r="P2683" s="50">
        <f>I2698-I2696</f>
        <v>15</v>
      </c>
      <c r="Q2683" s="51"/>
    </row>
    <row r="2684" spans="2:18" x14ac:dyDescent="0.2">
      <c r="B2684" s="34">
        <v>0</v>
      </c>
      <c r="C2684" s="47">
        <v>2.9129999999999998</v>
      </c>
      <c r="D2684" s="47"/>
      <c r="E2684" s="34"/>
      <c r="F2684" s="34"/>
      <c r="G2684" s="34"/>
      <c r="H2684" s="34"/>
      <c r="I2684" s="33"/>
      <c r="J2684" s="33"/>
      <c r="K2684" s="47"/>
      <c r="L2684" s="34"/>
      <c r="M2684" s="47"/>
      <c r="N2684" s="50"/>
      <c r="O2684" s="50"/>
      <c r="P2684" s="50"/>
      <c r="Q2684" s="51"/>
      <c r="R2684" s="21"/>
    </row>
    <row r="2685" spans="2:18" x14ac:dyDescent="0.2">
      <c r="B2685" s="34">
        <v>3</v>
      </c>
      <c r="C2685" s="47">
        <v>2.9279999999999999</v>
      </c>
      <c r="D2685" s="47"/>
      <c r="E2685" s="47">
        <f>(C2684+C2685)/2</f>
        <v>2.9204999999999997</v>
      </c>
      <c r="F2685" s="34">
        <f t="shared" ref="F2685:F2703" si="698">B2685-B2684</f>
        <v>3</v>
      </c>
      <c r="G2685" s="47">
        <f>E2685*F2685</f>
        <v>8.7614999999999981</v>
      </c>
      <c r="H2685" s="34"/>
      <c r="I2685" s="51"/>
      <c r="J2685" s="51"/>
      <c r="K2685" s="47"/>
      <c r="L2685" s="34"/>
      <c r="M2685" s="47"/>
      <c r="N2685" s="50"/>
      <c r="O2685" s="50"/>
      <c r="P2685" s="50"/>
      <c r="Q2685" s="52"/>
      <c r="R2685" s="21"/>
    </row>
    <row r="2686" spans="2:18" x14ac:dyDescent="0.2">
      <c r="B2686" s="34">
        <v>4</v>
      </c>
      <c r="C2686" s="47">
        <v>2.4380000000000002</v>
      </c>
      <c r="D2686" s="47"/>
      <c r="E2686" s="47">
        <f t="shared" ref="E2686:E2699" si="699">(C2685+C2686)/2</f>
        <v>2.6829999999999998</v>
      </c>
      <c r="F2686" s="34">
        <f t="shared" si="698"/>
        <v>1</v>
      </c>
      <c r="G2686" s="47">
        <f t="shared" ref="G2686:G2699" si="700">E2686*F2686</f>
        <v>2.6829999999999998</v>
      </c>
      <c r="H2686" s="34"/>
      <c r="I2686" s="51"/>
      <c r="J2686" s="51"/>
      <c r="K2686" s="47"/>
      <c r="L2686" s="34"/>
      <c r="M2686" s="47"/>
      <c r="N2686" s="50"/>
      <c r="O2686" s="50"/>
      <c r="P2686" s="50"/>
      <c r="Q2686" s="52"/>
      <c r="R2686" s="21"/>
    </row>
    <row r="2687" spans="2:18" x14ac:dyDescent="0.2">
      <c r="B2687" s="34">
        <v>6</v>
      </c>
      <c r="C2687" s="47">
        <v>2.42</v>
      </c>
      <c r="D2687" s="47"/>
      <c r="E2687" s="47">
        <f t="shared" si="699"/>
        <v>2.4290000000000003</v>
      </c>
      <c r="F2687" s="34">
        <f t="shared" si="698"/>
        <v>2</v>
      </c>
      <c r="G2687" s="47">
        <f t="shared" si="700"/>
        <v>4.8580000000000005</v>
      </c>
      <c r="H2687" s="34"/>
      <c r="I2687" s="33"/>
      <c r="J2687" s="33"/>
      <c r="K2687" s="47"/>
      <c r="L2687" s="34"/>
      <c r="M2687" s="47"/>
      <c r="N2687" s="50"/>
      <c r="O2687" s="50"/>
      <c r="P2687" s="50"/>
      <c r="Q2687" s="52"/>
      <c r="R2687" s="21"/>
    </row>
    <row r="2688" spans="2:18" x14ac:dyDescent="0.2">
      <c r="B2688" s="34">
        <v>8</v>
      </c>
      <c r="C2688" s="47">
        <v>2.319</v>
      </c>
      <c r="D2688" s="47"/>
      <c r="E2688" s="47">
        <f t="shared" si="699"/>
        <v>2.3694999999999999</v>
      </c>
      <c r="F2688" s="34">
        <f t="shared" si="698"/>
        <v>2</v>
      </c>
      <c r="G2688" s="47">
        <f t="shared" si="700"/>
        <v>4.7389999999999999</v>
      </c>
      <c r="H2688" s="34"/>
      <c r="I2688" s="33"/>
      <c r="J2688" s="33"/>
      <c r="K2688" s="47"/>
      <c r="L2688" s="34"/>
      <c r="M2688" s="47"/>
      <c r="N2688" s="50"/>
      <c r="O2688" s="50"/>
      <c r="P2688" s="50"/>
      <c r="Q2688" s="52"/>
      <c r="R2688" s="21"/>
    </row>
    <row r="2689" spans="2:18" x14ac:dyDescent="0.2">
      <c r="B2689" s="34">
        <v>12</v>
      </c>
      <c r="C2689" s="47">
        <v>1.0129999999999999</v>
      </c>
      <c r="D2689" s="47"/>
      <c r="E2689" s="47">
        <f t="shared" si="699"/>
        <v>1.6659999999999999</v>
      </c>
      <c r="F2689" s="34">
        <f t="shared" si="698"/>
        <v>4</v>
      </c>
      <c r="G2689" s="47">
        <f t="shared" si="700"/>
        <v>6.6639999999999997</v>
      </c>
      <c r="H2689" s="34"/>
      <c r="I2689" s="33"/>
      <c r="J2689" s="33"/>
      <c r="K2689" s="47"/>
      <c r="L2689" s="34"/>
      <c r="M2689" s="47"/>
      <c r="N2689" s="50"/>
      <c r="O2689" s="50"/>
      <c r="P2689" s="50"/>
      <c r="Q2689" s="52"/>
      <c r="R2689" s="21"/>
    </row>
    <row r="2690" spans="2:18" x14ac:dyDescent="0.2">
      <c r="B2690" s="34">
        <v>14</v>
      </c>
      <c r="C2690" s="47">
        <v>0.51500000000000001</v>
      </c>
      <c r="D2690" s="47"/>
      <c r="E2690" s="47">
        <f t="shared" si="699"/>
        <v>0.76400000000000001</v>
      </c>
      <c r="F2690" s="34">
        <f t="shared" si="698"/>
        <v>2</v>
      </c>
      <c r="G2690" s="47">
        <f t="shared" si="700"/>
        <v>1.528</v>
      </c>
      <c r="H2690" s="51"/>
      <c r="I2690" s="33"/>
      <c r="J2690" s="33"/>
      <c r="K2690" s="47"/>
      <c r="L2690" s="34"/>
      <c r="M2690" s="47"/>
      <c r="N2690" s="50"/>
      <c r="O2690" s="50"/>
      <c r="P2690" s="50"/>
      <c r="Q2690" s="52"/>
      <c r="R2690" s="21"/>
    </row>
    <row r="2691" spans="2:18" x14ac:dyDescent="0.2">
      <c r="B2691" s="34">
        <v>16</v>
      </c>
      <c r="C2691" s="47">
        <v>-0.97199999999999998</v>
      </c>
      <c r="D2691" s="47"/>
      <c r="E2691" s="47">
        <f t="shared" si="699"/>
        <v>-0.22849999999999998</v>
      </c>
      <c r="F2691" s="34">
        <f t="shared" si="698"/>
        <v>2</v>
      </c>
      <c r="G2691" s="47">
        <f t="shared" si="700"/>
        <v>-0.45699999999999996</v>
      </c>
      <c r="H2691" s="51"/>
      <c r="I2691" s="33"/>
      <c r="J2691" s="33"/>
      <c r="K2691" s="47"/>
      <c r="L2691" s="34"/>
      <c r="M2691" s="47"/>
      <c r="N2691" s="50"/>
      <c r="O2691" s="50"/>
      <c r="P2691" s="50"/>
      <c r="Q2691" s="52"/>
      <c r="R2691" s="21"/>
    </row>
    <row r="2692" spans="2:18" x14ac:dyDescent="0.2">
      <c r="B2692" s="34">
        <v>18</v>
      </c>
      <c r="C2692" s="47">
        <v>-1.0369999999999999</v>
      </c>
      <c r="D2692" s="47"/>
      <c r="E2692" s="47">
        <f t="shared" si="699"/>
        <v>-1.0044999999999999</v>
      </c>
      <c r="F2692" s="34">
        <f t="shared" si="698"/>
        <v>2</v>
      </c>
      <c r="G2692" s="47">
        <f t="shared" si="700"/>
        <v>-2.0089999999999999</v>
      </c>
      <c r="H2692" s="51"/>
      <c r="I2692" s="33">
        <v>0</v>
      </c>
      <c r="J2692" s="33">
        <v>2.9129999999999998</v>
      </c>
      <c r="K2692" s="47">
        <f t="shared" ref="K2692:K2693" si="701">AVERAGE(J2691,J2692)</f>
        <v>2.9129999999999998</v>
      </c>
      <c r="L2692" s="34">
        <f t="shared" ref="L2692:L2693" si="702">I2692-I2691</f>
        <v>0</v>
      </c>
      <c r="M2692" s="47">
        <f t="shared" ref="M2692:M2693" si="703">L2692*K2692</f>
        <v>0</v>
      </c>
      <c r="N2692" s="53"/>
      <c r="O2692" s="53"/>
      <c r="P2692" s="53"/>
      <c r="Q2692" s="52"/>
      <c r="R2692" s="21"/>
    </row>
    <row r="2693" spans="2:18" x14ac:dyDescent="0.2">
      <c r="B2693" s="34">
        <v>21</v>
      </c>
      <c r="C2693" s="47">
        <v>-0.97099999999999997</v>
      </c>
      <c r="D2693" s="47"/>
      <c r="E2693" s="47">
        <f t="shared" si="699"/>
        <v>-1.004</v>
      </c>
      <c r="F2693" s="34">
        <f t="shared" si="698"/>
        <v>3</v>
      </c>
      <c r="G2693" s="47">
        <f t="shared" si="700"/>
        <v>-3.012</v>
      </c>
      <c r="H2693" s="34"/>
      <c r="I2693" s="33">
        <v>3</v>
      </c>
      <c r="J2693" s="33">
        <v>2.9279999999999999</v>
      </c>
      <c r="K2693" s="47">
        <f t="shared" si="701"/>
        <v>2.9204999999999997</v>
      </c>
      <c r="L2693" s="34">
        <f t="shared" si="702"/>
        <v>3</v>
      </c>
      <c r="M2693" s="47">
        <f t="shared" si="703"/>
        <v>8.7614999999999981</v>
      </c>
      <c r="N2693" s="50"/>
      <c r="O2693" s="50"/>
      <c r="P2693" s="50"/>
      <c r="Q2693" s="52"/>
      <c r="R2693" s="21"/>
    </row>
    <row r="2694" spans="2:18" x14ac:dyDescent="0.2">
      <c r="B2694" s="34">
        <v>24</v>
      </c>
      <c r="C2694" s="47">
        <v>-0.95199999999999996</v>
      </c>
      <c r="D2694" s="47"/>
      <c r="E2694" s="47">
        <f t="shared" si="699"/>
        <v>-0.96150000000000002</v>
      </c>
      <c r="F2694" s="34">
        <f t="shared" si="698"/>
        <v>3</v>
      </c>
      <c r="G2694" s="47">
        <f t="shared" si="700"/>
        <v>-2.8845000000000001</v>
      </c>
      <c r="H2694" s="34"/>
      <c r="I2694" s="33">
        <v>4</v>
      </c>
      <c r="J2694" s="33">
        <v>2.4380000000000002</v>
      </c>
      <c r="K2694" s="47">
        <f t="shared" ref="K2694:K2702" si="704">AVERAGE(J2693,J2694)</f>
        <v>2.6829999999999998</v>
      </c>
      <c r="L2694" s="34">
        <f t="shared" ref="L2694:L2702" si="705">I2694-I2693</f>
        <v>1</v>
      </c>
      <c r="M2694" s="47">
        <f t="shared" ref="M2694:M2702" si="706">L2694*K2694</f>
        <v>2.6829999999999998</v>
      </c>
      <c r="N2694" s="53"/>
      <c r="O2694" s="53"/>
      <c r="P2694" s="53"/>
      <c r="Q2694" s="52"/>
      <c r="R2694" s="21"/>
    </row>
    <row r="2695" spans="2:18" x14ac:dyDescent="0.2">
      <c r="B2695" s="34">
        <v>26</v>
      </c>
      <c r="C2695" s="47">
        <v>-0.78500000000000003</v>
      </c>
      <c r="D2695" s="47"/>
      <c r="E2695" s="47">
        <f t="shared" si="699"/>
        <v>-0.86850000000000005</v>
      </c>
      <c r="F2695" s="34">
        <f t="shared" si="698"/>
        <v>2</v>
      </c>
      <c r="G2695" s="47">
        <f t="shared" si="700"/>
        <v>-1.7370000000000001</v>
      </c>
      <c r="H2695" s="34"/>
      <c r="I2695" s="34">
        <f>I2696-(J2695-J2696)*2</f>
        <v>4.8599999999999994</v>
      </c>
      <c r="J2695" s="34">
        <v>2.44</v>
      </c>
      <c r="K2695" s="47">
        <f t="shared" si="704"/>
        <v>2.4390000000000001</v>
      </c>
      <c r="L2695" s="34">
        <f t="shared" si="705"/>
        <v>0.85999999999999943</v>
      </c>
      <c r="M2695" s="47">
        <f t="shared" si="706"/>
        <v>2.0975399999999986</v>
      </c>
      <c r="N2695" s="53"/>
      <c r="O2695" s="53"/>
      <c r="P2695" s="53"/>
      <c r="Q2695" s="52"/>
      <c r="R2695" s="21"/>
    </row>
    <row r="2696" spans="2:18" x14ac:dyDescent="0.2">
      <c r="B2696" s="34">
        <v>28</v>
      </c>
      <c r="C2696" s="47">
        <v>0.51800000000000002</v>
      </c>
      <c r="D2696" s="47"/>
      <c r="E2696" s="47">
        <f t="shared" si="699"/>
        <v>-0.13350000000000001</v>
      </c>
      <c r="F2696" s="34">
        <f t="shared" si="698"/>
        <v>2</v>
      </c>
      <c r="G2696" s="47">
        <f t="shared" si="700"/>
        <v>-0.26700000000000002</v>
      </c>
      <c r="H2696" s="34"/>
      <c r="I2696" s="33">
        <f>I2697-7.5</f>
        <v>12.7</v>
      </c>
      <c r="J2696" s="33">
        <f>J2697</f>
        <v>-1.48</v>
      </c>
      <c r="K2696" s="47">
        <f t="shared" si="704"/>
        <v>0.48</v>
      </c>
      <c r="L2696" s="34">
        <f t="shared" si="705"/>
        <v>7.84</v>
      </c>
      <c r="M2696" s="47">
        <f t="shared" si="706"/>
        <v>3.7631999999999999</v>
      </c>
      <c r="N2696" s="50"/>
      <c r="O2696" s="50"/>
      <c r="P2696" s="50"/>
      <c r="Q2696" s="51"/>
      <c r="R2696" s="21"/>
    </row>
    <row r="2697" spans="2:18" x14ac:dyDescent="0.2">
      <c r="B2697" s="34">
        <v>30</v>
      </c>
      <c r="C2697" s="47">
        <v>1.5129999999999999</v>
      </c>
      <c r="D2697" s="47"/>
      <c r="E2697" s="47">
        <f t="shared" si="699"/>
        <v>1.0154999999999998</v>
      </c>
      <c r="F2697" s="34">
        <f t="shared" si="698"/>
        <v>2</v>
      </c>
      <c r="G2697" s="47">
        <f t="shared" si="700"/>
        <v>2.0309999999999997</v>
      </c>
      <c r="H2697" s="54"/>
      <c r="I2697" s="33">
        <v>20.2</v>
      </c>
      <c r="J2697" s="33">
        <v>-1.48</v>
      </c>
      <c r="K2697" s="47">
        <f t="shared" si="704"/>
        <v>-1.48</v>
      </c>
      <c r="L2697" s="34">
        <f t="shared" si="705"/>
        <v>7.5</v>
      </c>
      <c r="M2697" s="47">
        <f t="shared" si="706"/>
        <v>-11.1</v>
      </c>
      <c r="N2697" s="50"/>
      <c r="O2697" s="50"/>
      <c r="P2697" s="50"/>
      <c r="Q2697" s="51"/>
      <c r="R2697" s="21"/>
    </row>
    <row r="2698" spans="2:18" x14ac:dyDescent="0.2">
      <c r="B2698" s="34">
        <v>32</v>
      </c>
      <c r="C2698" s="47">
        <v>2.6110000000000002</v>
      </c>
      <c r="D2698" s="47"/>
      <c r="E2698" s="47">
        <f t="shared" si="699"/>
        <v>2.0620000000000003</v>
      </c>
      <c r="F2698" s="34">
        <f t="shared" si="698"/>
        <v>2</v>
      </c>
      <c r="G2698" s="47">
        <f t="shared" si="700"/>
        <v>4.1240000000000006</v>
      </c>
      <c r="H2698" s="54"/>
      <c r="I2698" s="34">
        <f>I2697+7.5</f>
        <v>27.7</v>
      </c>
      <c r="J2698" s="34">
        <f>J2697</f>
        <v>-1.48</v>
      </c>
      <c r="K2698" s="47">
        <f t="shared" si="704"/>
        <v>-1.48</v>
      </c>
      <c r="L2698" s="34">
        <f t="shared" si="705"/>
        <v>7.5</v>
      </c>
      <c r="M2698" s="47">
        <f t="shared" si="706"/>
        <v>-11.1</v>
      </c>
      <c r="N2698" s="50"/>
      <c r="O2698" s="50"/>
      <c r="P2698" s="50"/>
      <c r="Q2698" s="51"/>
      <c r="R2698" s="21"/>
    </row>
    <row r="2699" spans="2:18" x14ac:dyDescent="0.2">
      <c r="B2699" s="48">
        <v>36</v>
      </c>
      <c r="C2699" s="55">
        <v>2.629</v>
      </c>
      <c r="D2699" s="55"/>
      <c r="E2699" s="47">
        <f t="shared" si="699"/>
        <v>2.62</v>
      </c>
      <c r="F2699" s="34">
        <f t="shared" si="698"/>
        <v>4</v>
      </c>
      <c r="G2699" s="47">
        <f t="shared" si="700"/>
        <v>10.48</v>
      </c>
      <c r="H2699" s="54"/>
      <c r="I2699" s="34">
        <f>I2698+(J2699-J2698)*2</f>
        <v>35.879999999999995</v>
      </c>
      <c r="J2699" s="34">
        <v>2.61</v>
      </c>
      <c r="K2699" s="47">
        <f t="shared" si="704"/>
        <v>0.56499999999999995</v>
      </c>
      <c r="L2699" s="34">
        <f t="shared" si="705"/>
        <v>8.1799999999999962</v>
      </c>
      <c r="M2699" s="47">
        <f t="shared" si="706"/>
        <v>4.621699999999997</v>
      </c>
      <c r="N2699" s="50"/>
      <c r="O2699" s="50"/>
      <c r="P2699" s="50"/>
      <c r="Q2699" s="51"/>
      <c r="R2699" s="21"/>
    </row>
    <row r="2700" spans="2:18" x14ac:dyDescent="0.2">
      <c r="B2700" s="48">
        <v>38</v>
      </c>
      <c r="C2700" s="55">
        <v>3.5179999999999998</v>
      </c>
      <c r="D2700" s="55"/>
      <c r="E2700" s="47">
        <f t="shared" ref="E2700:E2703" si="707">(C2699+C2700)/2</f>
        <v>3.0735000000000001</v>
      </c>
      <c r="F2700" s="34">
        <f t="shared" si="698"/>
        <v>2</v>
      </c>
      <c r="G2700" s="47">
        <f t="shared" ref="G2700:G2703" si="708">E2700*F2700</f>
        <v>6.1470000000000002</v>
      </c>
      <c r="H2700" s="54"/>
      <c r="I2700" s="34">
        <v>36</v>
      </c>
      <c r="J2700" s="56">
        <v>2.629</v>
      </c>
      <c r="K2700" s="47">
        <f t="shared" si="704"/>
        <v>2.6194999999999999</v>
      </c>
      <c r="L2700" s="34">
        <f t="shared" si="705"/>
        <v>0.12000000000000455</v>
      </c>
      <c r="M2700" s="47">
        <f t="shared" si="706"/>
        <v>0.31434000000001189</v>
      </c>
      <c r="N2700" s="51"/>
      <c r="O2700" s="53"/>
      <c r="P2700" s="53"/>
      <c r="Q2700" s="51"/>
    </row>
    <row r="2701" spans="2:18" x14ac:dyDescent="0.2">
      <c r="B2701" s="48">
        <v>40</v>
      </c>
      <c r="C2701" s="55">
        <v>5.1189999999999998</v>
      </c>
      <c r="D2701" s="55"/>
      <c r="E2701" s="47">
        <f t="shared" si="707"/>
        <v>4.3185000000000002</v>
      </c>
      <c r="F2701" s="34">
        <f t="shared" si="698"/>
        <v>2</v>
      </c>
      <c r="G2701" s="47">
        <f t="shared" si="708"/>
        <v>8.6370000000000005</v>
      </c>
      <c r="H2701" s="54"/>
      <c r="I2701" s="48">
        <v>38</v>
      </c>
      <c r="J2701" s="48">
        <v>3.5179999999999998</v>
      </c>
      <c r="K2701" s="47">
        <f t="shared" si="704"/>
        <v>3.0735000000000001</v>
      </c>
      <c r="L2701" s="34">
        <f t="shared" si="705"/>
        <v>2</v>
      </c>
      <c r="M2701" s="47">
        <f t="shared" si="706"/>
        <v>6.1470000000000002</v>
      </c>
      <c r="N2701" s="51"/>
      <c r="O2701" s="57"/>
      <c r="P2701" s="57"/>
      <c r="Q2701" s="51"/>
    </row>
    <row r="2702" spans="2:18" x14ac:dyDescent="0.2">
      <c r="B2702" s="48">
        <v>44</v>
      </c>
      <c r="C2702" s="55">
        <v>5.1379999999999999</v>
      </c>
      <c r="D2702" s="55"/>
      <c r="E2702" s="47">
        <f t="shared" si="707"/>
        <v>5.1284999999999998</v>
      </c>
      <c r="F2702" s="34">
        <f t="shared" si="698"/>
        <v>4</v>
      </c>
      <c r="G2702" s="47">
        <f t="shared" si="708"/>
        <v>20.513999999999999</v>
      </c>
      <c r="H2702" s="51"/>
      <c r="I2702" s="48">
        <v>40</v>
      </c>
      <c r="J2702" s="48">
        <v>5.1189999999999998</v>
      </c>
      <c r="K2702" s="47">
        <f t="shared" si="704"/>
        <v>4.3185000000000002</v>
      </c>
      <c r="L2702" s="34">
        <f t="shared" si="705"/>
        <v>2</v>
      </c>
      <c r="M2702" s="47">
        <f t="shared" si="706"/>
        <v>8.6370000000000005</v>
      </c>
      <c r="N2702" s="51"/>
      <c r="O2702" s="57"/>
      <c r="P2702" s="57"/>
      <c r="Q2702" s="51"/>
    </row>
    <row r="2703" spans="2:18" x14ac:dyDescent="0.2">
      <c r="B2703" s="48">
        <v>49</v>
      </c>
      <c r="C2703" s="55">
        <v>5.093</v>
      </c>
      <c r="D2703" s="55"/>
      <c r="E2703" s="47">
        <f t="shared" si="707"/>
        <v>5.1154999999999999</v>
      </c>
      <c r="F2703" s="34">
        <f t="shared" si="698"/>
        <v>5</v>
      </c>
      <c r="G2703" s="47">
        <f t="shared" si="708"/>
        <v>25.577500000000001</v>
      </c>
      <c r="H2703" s="51"/>
      <c r="I2703" s="48">
        <v>44</v>
      </c>
      <c r="J2703" s="48">
        <v>5.1379999999999999</v>
      </c>
      <c r="K2703" s="47">
        <f t="shared" ref="K2703:K2704" si="709">AVERAGE(J2702,J2703)</f>
        <v>5.1284999999999998</v>
      </c>
      <c r="L2703" s="34">
        <f t="shared" ref="L2703:L2704" si="710">I2703-I2702</f>
        <v>4</v>
      </c>
      <c r="M2703" s="47">
        <f t="shared" ref="M2703:M2704" si="711">L2703*K2703</f>
        <v>20.513999999999999</v>
      </c>
      <c r="N2703" s="57"/>
      <c r="O2703" s="57"/>
      <c r="P2703" s="57"/>
      <c r="Q2703" s="51"/>
    </row>
    <row r="2704" spans="2:18" x14ac:dyDescent="0.2">
      <c r="B2704" s="48"/>
      <c r="C2704" s="55"/>
      <c r="D2704" s="55"/>
      <c r="E2704" s="47"/>
      <c r="F2704" s="34"/>
      <c r="G2704" s="47"/>
      <c r="H2704" s="51"/>
      <c r="I2704" s="48">
        <v>49</v>
      </c>
      <c r="J2704" s="48">
        <v>5.093</v>
      </c>
      <c r="K2704" s="47">
        <f t="shared" si="709"/>
        <v>5.1154999999999999</v>
      </c>
      <c r="L2704" s="34">
        <f t="shared" si="710"/>
        <v>5</v>
      </c>
      <c r="M2704" s="47">
        <f t="shared" si="711"/>
        <v>25.577500000000001</v>
      </c>
      <c r="N2704" s="57"/>
      <c r="O2704" s="57"/>
      <c r="P2704" s="57"/>
      <c r="Q2704" s="51"/>
    </row>
    <row r="2705" spans="2:18" x14ac:dyDescent="0.2">
      <c r="B2705" s="48"/>
      <c r="C2705" s="55"/>
      <c r="D2705" s="55"/>
      <c r="E2705" s="47"/>
      <c r="F2705" s="34"/>
      <c r="G2705" s="47"/>
      <c r="H2705" s="51"/>
      <c r="I2705" s="48"/>
      <c r="J2705" s="48"/>
      <c r="K2705" s="47"/>
      <c r="L2705" s="34"/>
      <c r="M2705" s="47"/>
      <c r="N2705" s="57"/>
      <c r="O2705" s="57"/>
      <c r="P2705" s="57"/>
      <c r="Q2705" s="51"/>
    </row>
    <row r="2706" spans="2:18" x14ac:dyDescent="0.2">
      <c r="B2706" s="48"/>
      <c r="C2706" s="55"/>
      <c r="D2706" s="55"/>
      <c r="E2706" s="47"/>
      <c r="F2706" s="34"/>
      <c r="G2706" s="47"/>
      <c r="H2706" s="47"/>
      <c r="I2706" s="48"/>
      <c r="J2706" s="48"/>
      <c r="K2706" s="47"/>
      <c r="L2706" s="34"/>
      <c r="M2706" s="47"/>
      <c r="N2706" s="57"/>
      <c r="O2706" s="57"/>
      <c r="P2706" s="57"/>
      <c r="Q2706" s="51"/>
    </row>
    <row r="2707" spans="2:18" x14ac:dyDescent="0.2">
      <c r="B2707" s="48"/>
      <c r="C2707" s="55"/>
      <c r="D2707" s="55"/>
      <c r="E2707" s="47"/>
      <c r="F2707" s="34"/>
      <c r="G2707" s="47"/>
      <c r="H2707" s="47"/>
      <c r="I2707" s="48"/>
      <c r="J2707" s="48"/>
      <c r="K2707" s="47"/>
      <c r="L2707" s="34"/>
      <c r="M2707" s="47"/>
      <c r="N2707" s="53"/>
      <c r="O2707" s="57"/>
      <c r="P2707" s="57"/>
      <c r="Q2707" s="51"/>
    </row>
    <row r="2708" spans="2:18" x14ac:dyDescent="0.2">
      <c r="B2708" s="48"/>
      <c r="C2708" s="55"/>
      <c r="D2708" s="55"/>
      <c r="E2708" s="47"/>
      <c r="F2708" s="34"/>
      <c r="G2708" s="47"/>
      <c r="H2708" s="47"/>
      <c r="I2708" s="48"/>
      <c r="J2708" s="48"/>
      <c r="K2708" s="47"/>
      <c r="L2708" s="34"/>
      <c r="M2708" s="47"/>
      <c r="N2708" s="50"/>
      <c r="O2708" s="50"/>
      <c r="P2708" s="50"/>
      <c r="Q2708" s="51"/>
      <c r="R2708" s="21"/>
    </row>
    <row r="2709" spans="2:18" x14ac:dyDescent="0.2">
      <c r="B2709" s="48"/>
      <c r="C2709" s="55"/>
      <c r="D2709" s="55"/>
      <c r="E2709" s="47"/>
      <c r="F2709" s="34"/>
      <c r="G2709" s="47"/>
      <c r="H2709" s="47"/>
      <c r="I2709" s="47"/>
      <c r="J2709" s="48"/>
      <c r="K2709" s="47"/>
      <c r="L2709" s="34"/>
      <c r="M2709" s="47"/>
      <c r="N2709" s="50"/>
      <c r="O2709" s="50"/>
      <c r="P2709" s="50"/>
      <c r="Q2709" s="51"/>
      <c r="R2709" s="21"/>
    </row>
    <row r="2710" spans="2:18" x14ac:dyDescent="0.2">
      <c r="B2710" s="48"/>
      <c r="C2710" s="55"/>
      <c r="D2710" s="55"/>
      <c r="E2710" s="47"/>
      <c r="F2710" s="34"/>
      <c r="G2710" s="47"/>
      <c r="H2710" s="47"/>
      <c r="I2710" s="47"/>
      <c r="J2710" s="48"/>
      <c r="K2710" s="47"/>
      <c r="L2710" s="34"/>
      <c r="M2710" s="47"/>
      <c r="N2710" s="50"/>
      <c r="O2710" s="50"/>
      <c r="P2710" s="50"/>
      <c r="Q2710" s="51"/>
      <c r="R2710" s="21"/>
    </row>
    <row r="2711" spans="2:18" x14ac:dyDescent="0.2">
      <c r="B2711" s="48"/>
      <c r="C2711" s="55"/>
      <c r="D2711" s="55"/>
      <c r="E2711" s="47"/>
      <c r="F2711" s="34">
        <f>SUM(F2685:F2710)</f>
        <v>49</v>
      </c>
      <c r="G2711" s="47">
        <f>SUM(G2685:G2710)</f>
        <v>96.377499999999998</v>
      </c>
      <c r="H2711" s="47"/>
      <c r="I2711" s="47"/>
      <c r="J2711" s="48"/>
      <c r="K2711" s="47"/>
      <c r="L2711" s="34">
        <f>SUM(L2686:L2710)</f>
        <v>49</v>
      </c>
      <c r="M2711" s="34">
        <f>SUM(M2686:M2710)</f>
        <v>60.91678000000001</v>
      </c>
      <c r="N2711" s="50"/>
      <c r="O2711" s="50"/>
      <c r="P2711" s="50"/>
      <c r="Q2711" s="51"/>
      <c r="R2711" s="21"/>
    </row>
    <row r="2712" spans="2:18" x14ac:dyDescent="0.2">
      <c r="B2712" s="48"/>
      <c r="C2712" s="55"/>
      <c r="D2712" s="55"/>
      <c r="E2712" s="47"/>
      <c r="F2712" s="34"/>
      <c r="G2712" s="47"/>
      <c r="H2712" s="34"/>
      <c r="I2712" s="47"/>
      <c r="J2712" s="48"/>
      <c r="K2712" s="47"/>
      <c r="L2712" s="34"/>
      <c r="M2712" s="47"/>
      <c r="N2712" s="50"/>
      <c r="O2712" s="50"/>
      <c r="P2712" s="50"/>
      <c r="Q2712" s="51"/>
      <c r="R2712" s="21"/>
    </row>
    <row r="2713" spans="2:18" x14ac:dyDescent="0.2">
      <c r="B2713" s="52"/>
      <c r="C2713" s="59"/>
      <c r="D2713" s="59"/>
      <c r="E2713" s="51"/>
      <c r="F2713" s="51"/>
      <c r="G2713" s="51"/>
      <c r="H2713" s="51"/>
      <c r="I2713" s="47"/>
      <c r="J2713" s="48"/>
      <c r="K2713" s="47"/>
      <c r="L2713" s="34"/>
      <c r="M2713" s="47"/>
      <c r="N2713" s="51"/>
      <c r="O2713" s="51"/>
      <c r="P2713" s="51"/>
      <c r="Q2713" s="51"/>
    </row>
    <row r="2714" spans="2:18" x14ac:dyDescent="0.2">
      <c r="B2714" s="52"/>
      <c r="C2714" s="59"/>
      <c r="D2714" s="59"/>
      <c r="E2714" s="51"/>
      <c r="F2714" s="51"/>
      <c r="G2714" s="51"/>
      <c r="H2714" s="34" t="s">
        <v>10</v>
      </c>
      <c r="I2714" s="34"/>
      <c r="J2714" s="34">
        <f>G2711</f>
        <v>96.377499999999998</v>
      </c>
      <c r="K2714" s="47" t="s">
        <v>11</v>
      </c>
      <c r="L2714" s="34">
        <f>M2711</f>
        <v>60.91678000000001</v>
      </c>
      <c r="M2714" s="47">
        <f>J2714-L2714</f>
        <v>35.460719999999988</v>
      </c>
      <c r="N2714" s="51"/>
      <c r="O2714" s="51"/>
      <c r="P2714" s="51"/>
      <c r="Q2714" s="51"/>
    </row>
    <row r="2715" spans="2:18" x14ac:dyDescent="0.2">
      <c r="B2715" s="52"/>
      <c r="C2715" s="59"/>
      <c r="D2715" s="59"/>
      <c r="E2715" s="51"/>
      <c r="F2715" s="51"/>
      <c r="G2715" s="51"/>
      <c r="H2715" s="51"/>
      <c r="I2715" s="51"/>
      <c r="J2715" s="60"/>
      <c r="K2715" s="51"/>
      <c r="L2715" s="51"/>
      <c r="M2715" s="51"/>
      <c r="N2715" s="51"/>
      <c r="O2715" s="51"/>
      <c r="P2715" s="51"/>
      <c r="Q2715" s="51"/>
    </row>
    <row r="2716" spans="2:18" ht="15" x14ac:dyDescent="0.2">
      <c r="B2716" s="58"/>
      <c r="C2716" s="61"/>
      <c r="D2716" s="61"/>
      <c r="E2716" s="58"/>
      <c r="F2716" s="54" t="s">
        <v>7</v>
      </c>
      <c r="G2716" s="54"/>
      <c r="H2716" s="160">
        <v>15.4</v>
      </c>
      <c r="I2716" s="160"/>
      <c r="J2716" s="58"/>
      <c r="K2716" s="58"/>
      <c r="L2716" s="58"/>
      <c r="M2716" s="58"/>
      <c r="N2716" s="57"/>
      <c r="O2716" s="57"/>
      <c r="P2716" s="57"/>
      <c r="Q2716" s="51"/>
    </row>
    <row r="2717" spans="2:18" x14ac:dyDescent="0.2">
      <c r="B2717" s="161" t="s">
        <v>8</v>
      </c>
      <c r="C2717" s="161"/>
      <c r="D2717" s="161"/>
      <c r="E2717" s="161"/>
      <c r="F2717" s="161"/>
      <c r="G2717" s="161"/>
      <c r="H2717" s="51"/>
      <c r="I2717" s="161" t="s">
        <v>9</v>
      </c>
      <c r="J2717" s="161"/>
      <c r="K2717" s="161"/>
      <c r="L2717" s="161"/>
      <c r="M2717" s="161"/>
      <c r="N2717" s="62"/>
      <c r="O2717" s="62"/>
      <c r="P2717" s="50">
        <f>I2732-I2730</f>
        <v>15</v>
      </c>
      <c r="Q2717" s="51"/>
    </row>
    <row r="2718" spans="2:18" x14ac:dyDescent="0.2">
      <c r="B2718" s="34">
        <v>0</v>
      </c>
      <c r="C2718" s="47">
        <v>2.984</v>
      </c>
      <c r="D2718" s="47"/>
      <c r="E2718" s="34"/>
      <c r="F2718" s="34"/>
      <c r="G2718" s="34"/>
      <c r="H2718" s="34"/>
      <c r="I2718" s="33"/>
      <c r="J2718" s="33"/>
      <c r="K2718" s="47"/>
      <c r="L2718" s="34"/>
      <c r="M2718" s="47"/>
      <c r="N2718" s="50"/>
      <c r="O2718" s="50"/>
      <c r="P2718" s="50"/>
      <c r="Q2718" s="51"/>
      <c r="R2718" s="21"/>
    </row>
    <row r="2719" spans="2:18" x14ac:dyDescent="0.2">
      <c r="B2719" s="34">
        <v>5</v>
      </c>
      <c r="C2719" s="47">
        <v>2.9430000000000001</v>
      </c>
      <c r="D2719" s="47"/>
      <c r="E2719" s="47">
        <f>(C2718+C2719)/2</f>
        <v>2.9634999999999998</v>
      </c>
      <c r="F2719" s="34">
        <f t="shared" ref="F2719:F2738" si="712">B2719-B2718</f>
        <v>5</v>
      </c>
      <c r="G2719" s="47">
        <f>E2719*F2719</f>
        <v>14.817499999999999</v>
      </c>
      <c r="H2719" s="34"/>
      <c r="I2719" s="51"/>
      <c r="J2719" s="51"/>
      <c r="K2719" s="47"/>
      <c r="L2719" s="34"/>
      <c r="M2719" s="47"/>
      <c r="N2719" s="50"/>
      <c r="O2719" s="50"/>
      <c r="P2719" s="50"/>
      <c r="Q2719" s="52"/>
      <c r="R2719" s="21"/>
    </row>
    <row r="2720" spans="2:18" x14ac:dyDescent="0.2">
      <c r="B2720" s="34">
        <v>6</v>
      </c>
      <c r="C2720" s="47">
        <v>1.853</v>
      </c>
      <c r="D2720" s="47"/>
      <c r="E2720" s="47">
        <f t="shared" ref="E2720:E2737" si="713">(C2719+C2720)/2</f>
        <v>2.3980000000000001</v>
      </c>
      <c r="F2720" s="34">
        <f t="shared" si="712"/>
        <v>1</v>
      </c>
      <c r="G2720" s="47">
        <f t="shared" ref="G2720:G2737" si="714">E2720*F2720</f>
        <v>2.3980000000000001</v>
      </c>
      <c r="H2720" s="34"/>
      <c r="I2720" s="51"/>
      <c r="J2720" s="51"/>
      <c r="K2720" s="47"/>
      <c r="L2720" s="34"/>
      <c r="M2720" s="47"/>
      <c r="N2720" s="50"/>
      <c r="O2720" s="50"/>
      <c r="P2720" s="50"/>
      <c r="Q2720" s="52"/>
      <c r="R2720" s="21"/>
    </row>
    <row r="2721" spans="2:18" x14ac:dyDescent="0.2">
      <c r="B2721" s="34">
        <v>10</v>
      </c>
      <c r="C2721" s="47">
        <v>2.3359999999999999</v>
      </c>
      <c r="D2721" s="47"/>
      <c r="E2721" s="47">
        <f t="shared" si="713"/>
        <v>2.0945</v>
      </c>
      <c r="F2721" s="34">
        <f t="shared" si="712"/>
        <v>4</v>
      </c>
      <c r="G2721" s="47">
        <f t="shared" si="714"/>
        <v>8.3780000000000001</v>
      </c>
      <c r="H2721" s="34"/>
      <c r="I2721" s="33"/>
      <c r="J2721" s="33"/>
      <c r="K2721" s="47"/>
      <c r="L2721" s="34"/>
      <c r="M2721" s="47"/>
      <c r="N2721" s="50"/>
      <c r="O2721" s="50"/>
      <c r="P2721" s="50"/>
      <c r="Q2721" s="52"/>
      <c r="R2721" s="21"/>
    </row>
    <row r="2722" spans="2:18" x14ac:dyDescent="0.2">
      <c r="B2722" s="34">
        <v>12</v>
      </c>
      <c r="C2722" s="47">
        <v>1.24</v>
      </c>
      <c r="D2722" s="47"/>
      <c r="E2722" s="47">
        <f t="shared" si="713"/>
        <v>1.7879999999999998</v>
      </c>
      <c r="F2722" s="34">
        <f t="shared" si="712"/>
        <v>2</v>
      </c>
      <c r="G2722" s="47">
        <f t="shared" si="714"/>
        <v>3.5759999999999996</v>
      </c>
      <c r="H2722" s="34"/>
      <c r="I2722" s="33"/>
      <c r="J2722" s="33"/>
      <c r="K2722" s="47"/>
      <c r="L2722" s="34"/>
      <c r="M2722" s="47"/>
      <c r="N2722" s="50"/>
      <c r="O2722" s="50"/>
      <c r="P2722" s="50"/>
      <c r="Q2722" s="52"/>
      <c r="R2722" s="21"/>
    </row>
    <row r="2723" spans="2:18" x14ac:dyDescent="0.2">
      <c r="B2723" s="34">
        <v>14</v>
      </c>
      <c r="C2723" s="47">
        <v>0.495</v>
      </c>
      <c r="D2723" s="47"/>
      <c r="E2723" s="47">
        <f t="shared" si="713"/>
        <v>0.86749999999999994</v>
      </c>
      <c r="F2723" s="34">
        <f t="shared" si="712"/>
        <v>2</v>
      </c>
      <c r="G2723" s="47">
        <f t="shared" si="714"/>
        <v>1.7349999999999999</v>
      </c>
      <c r="H2723" s="34"/>
      <c r="I2723" s="33"/>
      <c r="J2723" s="33"/>
      <c r="K2723" s="47"/>
      <c r="L2723" s="34"/>
      <c r="M2723" s="47"/>
      <c r="N2723" s="50"/>
      <c r="O2723" s="50"/>
      <c r="P2723" s="50"/>
      <c r="Q2723" s="52"/>
      <c r="R2723" s="21"/>
    </row>
    <row r="2724" spans="2:18" x14ac:dyDescent="0.2">
      <c r="B2724" s="34">
        <v>16</v>
      </c>
      <c r="C2724" s="47">
        <v>-0.06</v>
      </c>
      <c r="D2724" s="47"/>
      <c r="E2724" s="47">
        <f t="shared" si="713"/>
        <v>0.2175</v>
      </c>
      <c r="F2724" s="34">
        <f t="shared" si="712"/>
        <v>2</v>
      </c>
      <c r="G2724" s="47">
        <f t="shared" si="714"/>
        <v>0.435</v>
      </c>
      <c r="H2724" s="51"/>
      <c r="I2724" s="33"/>
      <c r="J2724" s="33"/>
      <c r="K2724" s="47"/>
      <c r="L2724" s="34"/>
      <c r="M2724" s="47"/>
      <c r="N2724" s="50"/>
      <c r="O2724" s="50"/>
      <c r="P2724" s="50"/>
      <c r="Q2724" s="52"/>
      <c r="R2724" s="21"/>
    </row>
    <row r="2725" spans="2:18" x14ac:dyDescent="0.2">
      <c r="B2725" s="34">
        <v>18</v>
      </c>
      <c r="C2725" s="47">
        <v>-0.70599999999999996</v>
      </c>
      <c r="D2725" s="47"/>
      <c r="E2725" s="47">
        <f t="shared" si="713"/>
        <v>-0.38300000000000001</v>
      </c>
      <c r="F2725" s="34">
        <f t="shared" si="712"/>
        <v>2</v>
      </c>
      <c r="G2725" s="47">
        <f t="shared" si="714"/>
        <v>-0.76600000000000001</v>
      </c>
      <c r="H2725" s="51"/>
      <c r="I2725" s="33"/>
      <c r="J2725" s="33"/>
      <c r="K2725" s="47"/>
      <c r="L2725" s="34"/>
      <c r="M2725" s="47"/>
      <c r="N2725" s="50"/>
      <c r="O2725" s="50"/>
      <c r="P2725" s="50"/>
      <c r="Q2725" s="52"/>
      <c r="R2725" s="21"/>
    </row>
    <row r="2726" spans="2:18" x14ac:dyDescent="0.2">
      <c r="B2726" s="34">
        <v>20</v>
      </c>
      <c r="C2726" s="47">
        <v>-0.83199999999999996</v>
      </c>
      <c r="D2726" s="47"/>
      <c r="E2726" s="47">
        <f t="shared" si="713"/>
        <v>-0.76899999999999991</v>
      </c>
      <c r="F2726" s="34">
        <f t="shared" si="712"/>
        <v>2</v>
      </c>
      <c r="G2726" s="47">
        <f t="shared" si="714"/>
        <v>-1.5379999999999998</v>
      </c>
      <c r="H2726" s="51"/>
      <c r="I2726" s="33">
        <v>0</v>
      </c>
      <c r="J2726" s="33">
        <v>2.984</v>
      </c>
      <c r="K2726" s="47"/>
      <c r="L2726" s="34"/>
      <c r="M2726" s="47"/>
      <c r="N2726" s="53"/>
      <c r="O2726" s="53"/>
      <c r="P2726" s="53"/>
      <c r="Q2726" s="52"/>
      <c r="R2726" s="21"/>
    </row>
    <row r="2727" spans="2:18" x14ac:dyDescent="0.2">
      <c r="B2727" s="34">
        <v>24</v>
      </c>
      <c r="C2727" s="47">
        <v>-0.93700000000000006</v>
      </c>
      <c r="D2727" s="47"/>
      <c r="E2727" s="47">
        <f t="shared" si="713"/>
        <v>-0.88450000000000006</v>
      </c>
      <c r="F2727" s="34">
        <f t="shared" si="712"/>
        <v>4</v>
      </c>
      <c r="G2727" s="47">
        <f t="shared" si="714"/>
        <v>-3.5380000000000003</v>
      </c>
      <c r="H2727" s="34"/>
      <c r="I2727" s="33">
        <v>5</v>
      </c>
      <c r="J2727" s="33">
        <v>2.9430000000000001</v>
      </c>
      <c r="K2727" s="47">
        <f t="shared" ref="K2727:K2738" si="715">AVERAGE(J2726,J2727)</f>
        <v>2.9634999999999998</v>
      </c>
      <c r="L2727" s="34">
        <f t="shared" ref="L2727:L2738" si="716">I2727-I2726</f>
        <v>5</v>
      </c>
      <c r="M2727" s="47">
        <f t="shared" ref="M2727:M2738" si="717">L2727*K2727</f>
        <v>14.817499999999999</v>
      </c>
      <c r="N2727" s="50"/>
      <c r="O2727" s="50"/>
      <c r="P2727" s="50"/>
      <c r="Q2727" s="52"/>
      <c r="R2727" s="21"/>
    </row>
    <row r="2728" spans="2:18" x14ac:dyDescent="0.2">
      <c r="B2728" s="34">
        <v>28</v>
      </c>
      <c r="C2728" s="47">
        <v>-0.80500000000000005</v>
      </c>
      <c r="D2728" s="47"/>
      <c r="E2728" s="47">
        <f t="shared" si="713"/>
        <v>-0.871</v>
      </c>
      <c r="F2728" s="34">
        <f t="shared" si="712"/>
        <v>4</v>
      </c>
      <c r="G2728" s="47">
        <f t="shared" si="714"/>
        <v>-3.484</v>
      </c>
      <c r="H2728" s="34"/>
      <c r="I2728" s="33">
        <v>6</v>
      </c>
      <c r="J2728" s="33">
        <v>1.853</v>
      </c>
      <c r="K2728" s="47">
        <f t="shared" si="715"/>
        <v>2.3980000000000001</v>
      </c>
      <c r="L2728" s="34">
        <f t="shared" si="716"/>
        <v>1</v>
      </c>
      <c r="M2728" s="47">
        <f t="shared" si="717"/>
        <v>2.3980000000000001</v>
      </c>
      <c r="N2728" s="53"/>
      <c r="O2728" s="53"/>
      <c r="P2728" s="53"/>
      <c r="Q2728" s="52"/>
      <c r="R2728" s="21"/>
    </row>
    <row r="2729" spans="2:18" x14ac:dyDescent="0.2">
      <c r="B2729" s="34">
        <v>30</v>
      </c>
      <c r="C2729" s="47">
        <v>-0.755</v>
      </c>
      <c r="D2729" s="47"/>
      <c r="E2729" s="47">
        <f t="shared" si="713"/>
        <v>-0.78</v>
      </c>
      <c r="F2729" s="34">
        <f t="shared" si="712"/>
        <v>2</v>
      </c>
      <c r="G2729" s="47">
        <f t="shared" si="714"/>
        <v>-1.56</v>
      </c>
      <c r="H2729" s="34"/>
      <c r="I2729" s="34">
        <f>I2730-(J2729-J2730)*2</f>
        <v>8.9</v>
      </c>
      <c r="J2729" s="34">
        <v>2.34</v>
      </c>
      <c r="K2729" s="47">
        <f t="shared" si="715"/>
        <v>2.0964999999999998</v>
      </c>
      <c r="L2729" s="34">
        <f t="shared" si="716"/>
        <v>2.9000000000000004</v>
      </c>
      <c r="M2729" s="47">
        <f t="shared" si="717"/>
        <v>6.0798500000000004</v>
      </c>
      <c r="N2729" s="53"/>
      <c r="O2729" s="53"/>
      <c r="P2729" s="53"/>
      <c r="Q2729" s="52"/>
      <c r="R2729" s="21"/>
    </row>
    <row r="2730" spans="2:18" x14ac:dyDescent="0.2">
      <c r="B2730" s="34">
        <v>32</v>
      </c>
      <c r="C2730" s="47">
        <v>-0.252</v>
      </c>
      <c r="D2730" s="47"/>
      <c r="E2730" s="47">
        <f t="shared" si="713"/>
        <v>-0.50350000000000006</v>
      </c>
      <c r="F2730" s="34">
        <f t="shared" si="712"/>
        <v>2</v>
      </c>
      <c r="G2730" s="47">
        <f t="shared" si="714"/>
        <v>-1.0070000000000001</v>
      </c>
      <c r="H2730" s="34"/>
      <c r="I2730" s="33">
        <f>I2731-7.5</f>
        <v>16.5</v>
      </c>
      <c r="J2730" s="33">
        <f>J2731</f>
        <v>-1.46</v>
      </c>
      <c r="K2730" s="47">
        <f t="shared" si="715"/>
        <v>0.43999999999999995</v>
      </c>
      <c r="L2730" s="34">
        <f t="shared" si="716"/>
        <v>7.6</v>
      </c>
      <c r="M2730" s="47">
        <f t="shared" si="717"/>
        <v>3.3439999999999994</v>
      </c>
      <c r="N2730" s="50"/>
      <c r="O2730" s="50"/>
      <c r="P2730" s="50"/>
      <c r="Q2730" s="51"/>
      <c r="R2730" s="21"/>
    </row>
    <row r="2731" spans="2:18" x14ac:dyDescent="0.2">
      <c r="B2731" s="34">
        <v>34</v>
      </c>
      <c r="C2731" s="47">
        <v>0.34200000000000003</v>
      </c>
      <c r="D2731" s="47"/>
      <c r="E2731" s="47">
        <f t="shared" si="713"/>
        <v>4.5000000000000012E-2</v>
      </c>
      <c r="F2731" s="34">
        <f t="shared" si="712"/>
        <v>2</v>
      </c>
      <c r="G2731" s="47">
        <f t="shared" si="714"/>
        <v>9.0000000000000024E-2</v>
      </c>
      <c r="H2731" s="54"/>
      <c r="I2731" s="33">
        <v>24</v>
      </c>
      <c r="J2731" s="33">
        <v>-1.46</v>
      </c>
      <c r="K2731" s="47">
        <f t="shared" si="715"/>
        <v>-1.46</v>
      </c>
      <c r="L2731" s="34">
        <f t="shared" si="716"/>
        <v>7.5</v>
      </c>
      <c r="M2731" s="47">
        <f t="shared" si="717"/>
        <v>-10.95</v>
      </c>
      <c r="N2731" s="50"/>
      <c r="O2731" s="50"/>
      <c r="P2731" s="50"/>
      <c r="Q2731" s="51"/>
      <c r="R2731" s="21"/>
    </row>
    <row r="2732" spans="2:18" x14ac:dyDescent="0.2">
      <c r="B2732" s="34">
        <v>36</v>
      </c>
      <c r="C2732" s="47">
        <v>1.2410000000000001</v>
      </c>
      <c r="D2732" s="47"/>
      <c r="E2732" s="47">
        <f t="shared" si="713"/>
        <v>0.79150000000000009</v>
      </c>
      <c r="F2732" s="34">
        <f t="shared" si="712"/>
        <v>2</v>
      </c>
      <c r="G2732" s="47">
        <f t="shared" si="714"/>
        <v>1.5830000000000002</v>
      </c>
      <c r="H2732" s="54"/>
      <c r="I2732" s="34">
        <f>I2731+7.5</f>
        <v>31.5</v>
      </c>
      <c r="J2732" s="34">
        <f>J2731</f>
        <v>-1.46</v>
      </c>
      <c r="K2732" s="47">
        <f t="shared" si="715"/>
        <v>-1.46</v>
      </c>
      <c r="L2732" s="34">
        <f t="shared" si="716"/>
        <v>7.5</v>
      </c>
      <c r="M2732" s="47">
        <f t="shared" si="717"/>
        <v>-10.95</v>
      </c>
      <c r="N2732" s="50"/>
      <c r="O2732" s="50"/>
      <c r="P2732" s="50"/>
      <c r="Q2732" s="51"/>
      <c r="R2732" s="21"/>
    </row>
    <row r="2733" spans="2:18" x14ac:dyDescent="0.2">
      <c r="B2733" s="48">
        <v>38</v>
      </c>
      <c r="C2733" s="55">
        <v>2.4430000000000001</v>
      </c>
      <c r="D2733" s="55"/>
      <c r="E2733" s="47">
        <f t="shared" si="713"/>
        <v>1.8420000000000001</v>
      </c>
      <c r="F2733" s="34">
        <f t="shared" si="712"/>
        <v>2</v>
      </c>
      <c r="G2733" s="47">
        <f t="shared" si="714"/>
        <v>3.6840000000000002</v>
      </c>
      <c r="H2733" s="54"/>
      <c r="I2733" s="34">
        <f>I2732+(J2733-J2732)*2</f>
        <v>39.380000000000003</v>
      </c>
      <c r="J2733" s="34">
        <v>2.48</v>
      </c>
      <c r="K2733" s="47">
        <f t="shared" si="715"/>
        <v>0.51</v>
      </c>
      <c r="L2733" s="34">
        <f t="shared" si="716"/>
        <v>7.8800000000000026</v>
      </c>
      <c r="M2733" s="47">
        <f t="shared" si="717"/>
        <v>4.0188000000000015</v>
      </c>
      <c r="N2733" s="50"/>
      <c r="O2733" s="50"/>
      <c r="P2733" s="50"/>
      <c r="Q2733" s="51"/>
      <c r="R2733" s="21"/>
    </row>
    <row r="2734" spans="2:18" x14ac:dyDescent="0.2">
      <c r="B2734" s="48">
        <v>43</v>
      </c>
      <c r="C2734" s="55">
        <v>2.484</v>
      </c>
      <c r="D2734" s="55"/>
      <c r="E2734" s="47">
        <f t="shared" si="713"/>
        <v>2.4634999999999998</v>
      </c>
      <c r="F2734" s="34">
        <f t="shared" si="712"/>
        <v>5</v>
      </c>
      <c r="G2734" s="47">
        <f t="shared" si="714"/>
        <v>12.317499999999999</v>
      </c>
      <c r="H2734" s="54"/>
      <c r="I2734" s="34">
        <v>43</v>
      </c>
      <c r="J2734" s="56">
        <v>2.484</v>
      </c>
      <c r="K2734" s="47">
        <f t="shared" si="715"/>
        <v>2.4820000000000002</v>
      </c>
      <c r="L2734" s="34">
        <f t="shared" si="716"/>
        <v>3.6199999999999974</v>
      </c>
      <c r="M2734" s="47">
        <f t="shared" si="717"/>
        <v>8.9848399999999948</v>
      </c>
      <c r="N2734" s="51"/>
      <c r="O2734" s="53"/>
      <c r="P2734" s="53"/>
      <c r="Q2734" s="51"/>
    </row>
    <row r="2735" spans="2:18" x14ac:dyDescent="0.2">
      <c r="B2735" s="48">
        <v>46</v>
      </c>
      <c r="C2735" s="55">
        <v>3.74</v>
      </c>
      <c r="D2735" s="55"/>
      <c r="E2735" s="47">
        <f t="shared" si="713"/>
        <v>3.1120000000000001</v>
      </c>
      <c r="F2735" s="34">
        <f t="shared" si="712"/>
        <v>3</v>
      </c>
      <c r="G2735" s="47">
        <f t="shared" si="714"/>
        <v>9.3360000000000003</v>
      </c>
      <c r="H2735" s="54"/>
      <c r="I2735" s="48">
        <v>46</v>
      </c>
      <c r="J2735" s="48">
        <v>3.74</v>
      </c>
      <c r="K2735" s="47">
        <f t="shared" si="715"/>
        <v>3.1120000000000001</v>
      </c>
      <c r="L2735" s="34">
        <f t="shared" si="716"/>
        <v>3</v>
      </c>
      <c r="M2735" s="47">
        <f t="shared" si="717"/>
        <v>9.3360000000000003</v>
      </c>
      <c r="N2735" s="51"/>
      <c r="O2735" s="57"/>
      <c r="P2735" s="57"/>
      <c r="Q2735" s="51"/>
    </row>
    <row r="2736" spans="2:18" x14ac:dyDescent="0.2">
      <c r="B2736" s="48">
        <v>48</v>
      </c>
      <c r="C2736" s="55">
        <v>4.7539999999999996</v>
      </c>
      <c r="D2736" s="55"/>
      <c r="E2736" s="47">
        <f t="shared" si="713"/>
        <v>4.2469999999999999</v>
      </c>
      <c r="F2736" s="34">
        <f t="shared" si="712"/>
        <v>2</v>
      </c>
      <c r="G2736" s="47">
        <f t="shared" si="714"/>
        <v>8.4939999999999998</v>
      </c>
      <c r="H2736" s="51"/>
      <c r="I2736" s="48">
        <v>48</v>
      </c>
      <c r="J2736" s="48">
        <v>4.7539999999999996</v>
      </c>
      <c r="K2736" s="47">
        <f t="shared" si="715"/>
        <v>4.2469999999999999</v>
      </c>
      <c r="L2736" s="34">
        <f t="shared" si="716"/>
        <v>2</v>
      </c>
      <c r="M2736" s="47">
        <f t="shared" si="717"/>
        <v>8.4939999999999998</v>
      </c>
      <c r="N2736" s="51"/>
      <c r="O2736" s="57"/>
      <c r="P2736" s="57"/>
      <c r="Q2736" s="51"/>
    </row>
    <row r="2737" spans="2:18" x14ac:dyDescent="0.2">
      <c r="B2737" s="48">
        <v>53</v>
      </c>
      <c r="C2737" s="55">
        <v>4.7930000000000001</v>
      </c>
      <c r="D2737" s="55"/>
      <c r="E2737" s="47">
        <f t="shared" si="713"/>
        <v>4.7735000000000003</v>
      </c>
      <c r="F2737" s="34">
        <f t="shared" si="712"/>
        <v>5</v>
      </c>
      <c r="G2737" s="47">
        <f t="shared" si="714"/>
        <v>23.8675</v>
      </c>
      <c r="H2737" s="51"/>
      <c r="I2737" s="48">
        <v>53</v>
      </c>
      <c r="J2737" s="48">
        <v>4.7930000000000001</v>
      </c>
      <c r="K2737" s="47">
        <f t="shared" si="715"/>
        <v>4.7735000000000003</v>
      </c>
      <c r="L2737" s="34">
        <f t="shared" si="716"/>
        <v>5</v>
      </c>
      <c r="M2737" s="47">
        <f t="shared" si="717"/>
        <v>23.8675</v>
      </c>
      <c r="N2737" s="57"/>
      <c r="O2737" s="57"/>
      <c r="P2737" s="57"/>
      <c r="Q2737" s="51"/>
    </row>
    <row r="2738" spans="2:18" x14ac:dyDescent="0.2">
      <c r="B2738" s="48">
        <v>57</v>
      </c>
      <c r="C2738" s="55">
        <v>4.7679999999999998</v>
      </c>
      <c r="D2738" s="55"/>
      <c r="E2738" s="47">
        <f t="shared" ref="E2738" si="718">(C2737+C2738)/2</f>
        <v>4.7805</v>
      </c>
      <c r="F2738" s="34">
        <f t="shared" si="712"/>
        <v>4</v>
      </c>
      <c r="G2738" s="47">
        <f t="shared" ref="G2738" si="719">E2738*F2738</f>
        <v>19.122</v>
      </c>
      <c r="H2738" s="51"/>
      <c r="I2738" s="48">
        <v>57</v>
      </c>
      <c r="J2738" s="48">
        <v>4.7679999999999998</v>
      </c>
      <c r="K2738" s="47">
        <f t="shared" si="715"/>
        <v>4.7805</v>
      </c>
      <c r="L2738" s="34">
        <f t="shared" si="716"/>
        <v>4</v>
      </c>
      <c r="M2738" s="47">
        <f t="shared" si="717"/>
        <v>19.122</v>
      </c>
      <c r="N2738" s="57"/>
      <c r="O2738" s="57"/>
      <c r="P2738" s="57"/>
      <c r="Q2738" s="51"/>
    </row>
    <row r="2739" spans="2:18" x14ac:dyDescent="0.2">
      <c r="B2739" s="48"/>
      <c r="C2739" s="55"/>
      <c r="D2739" s="55"/>
      <c r="E2739" s="47"/>
      <c r="F2739" s="34"/>
      <c r="G2739" s="47"/>
      <c r="H2739" s="51"/>
      <c r="I2739" s="48"/>
      <c r="J2739" s="48"/>
      <c r="K2739" s="47"/>
      <c r="L2739" s="34"/>
      <c r="M2739" s="47"/>
      <c r="N2739" s="57"/>
      <c r="O2739" s="57"/>
      <c r="P2739" s="57"/>
      <c r="Q2739" s="51"/>
    </row>
    <row r="2740" spans="2:18" x14ac:dyDescent="0.2">
      <c r="B2740" s="48"/>
      <c r="C2740" s="55"/>
      <c r="D2740" s="55"/>
      <c r="E2740" s="47"/>
      <c r="F2740" s="34"/>
      <c r="G2740" s="47"/>
      <c r="H2740" s="47"/>
      <c r="I2740" s="48"/>
      <c r="J2740" s="48"/>
      <c r="K2740" s="47"/>
      <c r="L2740" s="34"/>
      <c r="M2740" s="47"/>
      <c r="N2740" s="57"/>
      <c r="O2740" s="57"/>
      <c r="P2740" s="57"/>
      <c r="Q2740" s="51"/>
    </row>
    <row r="2741" spans="2:18" x14ac:dyDescent="0.2">
      <c r="B2741" s="48"/>
      <c r="C2741" s="55"/>
      <c r="D2741" s="55"/>
      <c r="E2741" s="47"/>
      <c r="F2741" s="34"/>
      <c r="G2741" s="47"/>
      <c r="H2741" s="47"/>
      <c r="I2741" s="48"/>
      <c r="J2741" s="48"/>
      <c r="K2741" s="47"/>
      <c r="L2741" s="34"/>
      <c r="M2741" s="47"/>
      <c r="N2741" s="53"/>
      <c r="O2741" s="57"/>
      <c r="P2741" s="57"/>
      <c r="Q2741" s="51"/>
    </row>
    <row r="2742" spans="2:18" x14ac:dyDescent="0.2">
      <c r="B2742" s="48"/>
      <c r="C2742" s="55"/>
      <c r="D2742" s="55"/>
      <c r="E2742" s="47"/>
      <c r="F2742" s="34"/>
      <c r="G2742" s="47"/>
      <c r="H2742" s="47"/>
      <c r="I2742" s="48"/>
      <c r="J2742" s="48"/>
      <c r="K2742" s="47"/>
      <c r="L2742" s="34"/>
      <c r="M2742" s="47"/>
      <c r="N2742" s="50"/>
      <c r="O2742" s="50"/>
      <c r="P2742" s="50"/>
      <c r="Q2742" s="51"/>
      <c r="R2742" s="21"/>
    </row>
    <row r="2743" spans="2:18" x14ac:dyDescent="0.2">
      <c r="B2743" s="48"/>
      <c r="C2743" s="55"/>
      <c r="D2743" s="55"/>
      <c r="E2743" s="47"/>
      <c r="F2743" s="34"/>
      <c r="G2743" s="47"/>
      <c r="H2743" s="47"/>
      <c r="I2743" s="47"/>
      <c r="J2743" s="48"/>
      <c r="K2743" s="47"/>
      <c r="L2743" s="34"/>
      <c r="M2743" s="47"/>
      <c r="N2743" s="50"/>
      <c r="O2743" s="50"/>
      <c r="P2743" s="50"/>
      <c r="Q2743" s="51"/>
      <c r="R2743" s="21"/>
    </row>
    <row r="2744" spans="2:18" x14ac:dyDescent="0.2">
      <c r="B2744" s="48"/>
      <c r="C2744" s="55"/>
      <c r="D2744" s="55"/>
      <c r="E2744" s="47"/>
      <c r="F2744" s="34"/>
      <c r="G2744" s="47"/>
      <c r="H2744" s="47"/>
      <c r="I2744" s="47"/>
      <c r="J2744" s="48"/>
      <c r="K2744" s="47"/>
      <c r="L2744" s="34"/>
      <c r="M2744" s="47"/>
      <c r="N2744" s="50"/>
      <c r="O2744" s="50"/>
      <c r="P2744" s="50"/>
      <c r="Q2744" s="51"/>
      <c r="R2744" s="21"/>
    </row>
    <row r="2745" spans="2:18" x14ac:dyDescent="0.2">
      <c r="B2745" s="48"/>
      <c r="C2745" s="55"/>
      <c r="D2745" s="55"/>
      <c r="E2745" s="47"/>
      <c r="F2745" s="34">
        <f>SUM(F2719:F2744)</f>
        <v>57</v>
      </c>
      <c r="G2745" s="47">
        <f>SUM(G2719:G2744)</f>
        <v>97.9405</v>
      </c>
      <c r="H2745" s="47"/>
      <c r="I2745" s="47"/>
      <c r="J2745" s="48"/>
      <c r="K2745" s="47"/>
      <c r="L2745" s="34">
        <f>SUM(L2720:L2744)</f>
        <v>57</v>
      </c>
      <c r="M2745" s="34">
        <f>SUM(M2720:M2744)</f>
        <v>78.562489999999997</v>
      </c>
      <c r="N2745" s="50"/>
      <c r="O2745" s="50"/>
      <c r="P2745" s="50"/>
      <c r="Q2745" s="51"/>
      <c r="R2745" s="21"/>
    </row>
    <row r="2746" spans="2:18" x14ac:dyDescent="0.2">
      <c r="B2746" s="48"/>
      <c r="C2746" s="55"/>
      <c r="D2746" s="55"/>
      <c r="E2746" s="47"/>
      <c r="F2746" s="34"/>
      <c r="G2746" s="47"/>
      <c r="H2746" s="34"/>
      <c r="I2746" s="47"/>
      <c r="J2746" s="48"/>
      <c r="K2746" s="47"/>
      <c r="L2746" s="34"/>
      <c r="M2746" s="47"/>
      <c r="N2746" s="50"/>
      <c r="O2746" s="50"/>
      <c r="P2746" s="50"/>
      <c r="Q2746" s="51"/>
      <c r="R2746" s="21"/>
    </row>
    <row r="2747" spans="2:18" x14ac:dyDescent="0.2">
      <c r="B2747" s="52"/>
      <c r="C2747" s="59"/>
      <c r="D2747" s="59"/>
      <c r="E2747" s="51"/>
      <c r="F2747" s="51"/>
      <c r="G2747" s="51"/>
      <c r="H2747" s="51"/>
      <c r="I2747" s="47"/>
      <c r="J2747" s="48"/>
      <c r="K2747" s="47"/>
      <c r="L2747" s="34"/>
      <c r="M2747" s="47"/>
      <c r="N2747" s="51"/>
      <c r="O2747" s="51"/>
      <c r="P2747" s="51"/>
      <c r="Q2747" s="51"/>
    </row>
    <row r="2748" spans="2:18" x14ac:dyDescent="0.2">
      <c r="B2748" s="52"/>
      <c r="C2748" s="59"/>
      <c r="D2748" s="59"/>
      <c r="E2748" s="51"/>
      <c r="F2748" s="51"/>
      <c r="G2748" s="51"/>
      <c r="H2748" s="34" t="s">
        <v>10</v>
      </c>
      <c r="I2748" s="34"/>
      <c r="J2748" s="34">
        <f>G2745</f>
        <v>97.9405</v>
      </c>
      <c r="K2748" s="47" t="s">
        <v>11</v>
      </c>
      <c r="L2748" s="34">
        <f>M2745</f>
        <v>78.562489999999997</v>
      </c>
      <c r="M2748" s="47">
        <f>J2748-L2748</f>
        <v>19.378010000000003</v>
      </c>
      <c r="N2748" s="51"/>
      <c r="O2748" s="51"/>
      <c r="P2748" s="51"/>
      <c r="Q2748" s="51"/>
    </row>
    <row r="2749" spans="2:18" x14ac:dyDescent="0.2">
      <c r="B2749" s="52"/>
      <c r="C2749" s="59"/>
      <c r="D2749" s="59"/>
      <c r="E2749" s="51"/>
      <c r="F2749" s="51"/>
      <c r="G2749" s="51"/>
      <c r="H2749" s="51"/>
      <c r="I2749" s="51"/>
      <c r="J2749" s="60"/>
      <c r="K2749" s="51"/>
      <c r="L2749" s="51"/>
      <c r="M2749" s="51"/>
      <c r="N2749" s="51"/>
      <c r="O2749" s="51"/>
      <c r="P2749" s="51"/>
      <c r="Q2749" s="51"/>
    </row>
    <row r="2750" spans="2:18" ht="15" x14ac:dyDescent="0.2">
      <c r="B2750" s="58"/>
      <c r="C2750" s="61"/>
      <c r="D2750" s="61"/>
      <c r="E2750" s="58"/>
      <c r="F2750" s="54" t="s">
        <v>7</v>
      </c>
      <c r="G2750" s="54"/>
      <c r="H2750" s="160">
        <v>15.6</v>
      </c>
      <c r="I2750" s="160"/>
      <c r="J2750" s="58"/>
      <c r="K2750" s="58"/>
      <c r="L2750" s="58"/>
      <c r="M2750" s="58"/>
      <c r="N2750" s="57"/>
      <c r="O2750" s="57"/>
      <c r="P2750" s="57"/>
      <c r="Q2750" s="51"/>
    </row>
    <row r="2751" spans="2:18" x14ac:dyDescent="0.2">
      <c r="B2751" s="161" t="s">
        <v>8</v>
      </c>
      <c r="C2751" s="161"/>
      <c r="D2751" s="161"/>
      <c r="E2751" s="161"/>
      <c r="F2751" s="161"/>
      <c r="G2751" s="161"/>
      <c r="H2751" s="51"/>
      <c r="I2751" s="161" t="s">
        <v>9</v>
      </c>
      <c r="J2751" s="161"/>
      <c r="K2751" s="161"/>
      <c r="L2751" s="161"/>
      <c r="M2751" s="161"/>
      <c r="N2751" s="62"/>
      <c r="O2751" s="62"/>
      <c r="P2751" s="50">
        <f>I2766-I2764</f>
        <v>15</v>
      </c>
      <c r="Q2751" s="51"/>
    </row>
    <row r="2752" spans="2:18" x14ac:dyDescent="0.2">
      <c r="B2752" s="34">
        <v>0</v>
      </c>
      <c r="C2752" s="47">
        <v>1.31</v>
      </c>
      <c r="D2752" s="47"/>
      <c r="E2752" s="34"/>
      <c r="F2752" s="34"/>
      <c r="G2752" s="34"/>
      <c r="H2752" s="34"/>
      <c r="I2752" s="33"/>
      <c r="J2752" s="33"/>
      <c r="K2752" s="47"/>
      <c r="L2752" s="34"/>
      <c r="M2752" s="47"/>
      <c r="N2752" s="50"/>
      <c r="O2752" s="50"/>
      <c r="P2752" s="50"/>
      <c r="Q2752" s="51"/>
      <c r="R2752" s="21"/>
    </row>
    <row r="2753" spans="2:18" x14ac:dyDescent="0.2">
      <c r="B2753" s="34">
        <v>5</v>
      </c>
      <c r="C2753" s="47">
        <v>1.359</v>
      </c>
      <c r="D2753" s="47"/>
      <c r="E2753" s="47">
        <f>(C2752+C2753)/2</f>
        <v>1.3345</v>
      </c>
      <c r="F2753" s="34">
        <f t="shared" ref="F2753:F2773" si="720">B2753-B2752</f>
        <v>5</v>
      </c>
      <c r="G2753" s="47">
        <f>E2753*F2753</f>
        <v>6.6725000000000003</v>
      </c>
      <c r="H2753" s="34"/>
      <c r="I2753" s="51"/>
      <c r="J2753" s="51"/>
      <c r="K2753" s="47"/>
      <c r="L2753" s="34"/>
      <c r="M2753" s="47"/>
      <c r="N2753" s="50"/>
      <c r="O2753" s="50"/>
      <c r="P2753" s="50"/>
      <c r="Q2753" s="52"/>
      <c r="R2753" s="21"/>
    </row>
    <row r="2754" spans="2:18" x14ac:dyDescent="0.2">
      <c r="B2754" s="34">
        <v>7</v>
      </c>
      <c r="C2754" s="47">
        <v>1.456</v>
      </c>
      <c r="D2754" s="47"/>
      <c r="E2754" s="47">
        <f t="shared" ref="E2754:E2771" si="721">(C2753+C2754)/2</f>
        <v>1.4075</v>
      </c>
      <c r="F2754" s="34">
        <f t="shared" si="720"/>
        <v>2</v>
      </c>
      <c r="G2754" s="47">
        <f t="shared" ref="G2754:G2771" si="722">E2754*F2754</f>
        <v>2.8149999999999999</v>
      </c>
      <c r="H2754" s="34"/>
      <c r="I2754" s="51"/>
      <c r="J2754" s="51"/>
      <c r="K2754" s="47"/>
      <c r="L2754" s="34"/>
      <c r="M2754" s="47"/>
      <c r="N2754" s="50"/>
      <c r="O2754" s="50"/>
      <c r="P2754" s="50"/>
      <c r="Q2754" s="52"/>
      <c r="R2754" s="21"/>
    </row>
    <row r="2755" spans="2:18" x14ac:dyDescent="0.2">
      <c r="B2755" s="34">
        <v>8</v>
      </c>
      <c r="C2755" s="47">
        <v>2.2509999999999999</v>
      </c>
      <c r="D2755" s="47"/>
      <c r="E2755" s="47">
        <f t="shared" si="721"/>
        <v>1.8534999999999999</v>
      </c>
      <c r="F2755" s="34">
        <f t="shared" si="720"/>
        <v>1</v>
      </c>
      <c r="G2755" s="47">
        <f t="shared" si="722"/>
        <v>1.8534999999999999</v>
      </c>
      <c r="H2755" s="34"/>
      <c r="I2755" s="33"/>
      <c r="J2755" s="33"/>
      <c r="K2755" s="47"/>
      <c r="L2755" s="34"/>
      <c r="M2755" s="47"/>
      <c r="N2755" s="50"/>
      <c r="O2755" s="50"/>
      <c r="P2755" s="50"/>
      <c r="Q2755" s="52"/>
      <c r="R2755" s="21"/>
    </row>
    <row r="2756" spans="2:18" x14ac:dyDescent="0.2">
      <c r="B2756" s="34">
        <v>10</v>
      </c>
      <c r="C2756" s="47">
        <v>2.2519999999999998</v>
      </c>
      <c r="D2756" s="47"/>
      <c r="E2756" s="47">
        <f t="shared" si="721"/>
        <v>2.2515000000000001</v>
      </c>
      <c r="F2756" s="34">
        <f t="shared" si="720"/>
        <v>2</v>
      </c>
      <c r="G2756" s="47">
        <f t="shared" si="722"/>
        <v>4.5030000000000001</v>
      </c>
      <c r="H2756" s="34"/>
      <c r="I2756" s="33"/>
      <c r="J2756" s="33"/>
      <c r="K2756" s="47"/>
      <c r="L2756" s="34"/>
      <c r="M2756" s="47"/>
      <c r="N2756" s="50"/>
      <c r="O2756" s="50"/>
      <c r="P2756" s="50"/>
      <c r="Q2756" s="52"/>
      <c r="R2756" s="21"/>
    </row>
    <row r="2757" spans="2:18" x14ac:dyDescent="0.2">
      <c r="B2757" s="34">
        <v>12</v>
      </c>
      <c r="C2757" s="47">
        <v>1.2609999999999999</v>
      </c>
      <c r="D2757" s="47"/>
      <c r="E2757" s="47">
        <f t="shared" si="721"/>
        <v>1.7565</v>
      </c>
      <c r="F2757" s="34">
        <f t="shared" si="720"/>
        <v>2</v>
      </c>
      <c r="G2757" s="47">
        <f t="shared" si="722"/>
        <v>3.5129999999999999</v>
      </c>
      <c r="H2757" s="34"/>
      <c r="I2757" s="33"/>
      <c r="J2757" s="33"/>
      <c r="K2757" s="47"/>
      <c r="L2757" s="34"/>
      <c r="M2757" s="47"/>
      <c r="N2757" s="50"/>
      <c r="O2757" s="50"/>
      <c r="P2757" s="50"/>
      <c r="Q2757" s="52"/>
      <c r="R2757" s="21"/>
    </row>
    <row r="2758" spans="2:18" x14ac:dyDescent="0.2">
      <c r="B2758" s="34">
        <v>14</v>
      </c>
      <c r="C2758" s="47">
        <v>0.65200000000000002</v>
      </c>
      <c r="D2758" s="47"/>
      <c r="E2758" s="47">
        <f t="shared" si="721"/>
        <v>0.95649999999999991</v>
      </c>
      <c r="F2758" s="34">
        <f t="shared" si="720"/>
        <v>2</v>
      </c>
      <c r="G2758" s="47">
        <f t="shared" si="722"/>
        <v>1.9129999999999998</v>
      </c>
      <c r="H2758" s="51"/>
      <c r="I2758" s="33"/>
      <c r="J2758" s="33"/>
      <c r="K2758" s="47"/>
      <c r="L2758" s="34"/>
      <c r="M2758" s="47"/>
      <c r="N2758" s="50"/>
      <c r="O2758" s="50"/>
      <c r="P2758" s="50"/>
      <c r="Q2758" s="52"/>
      <c r="R2758" s="21"/>
    </row>
    <row r="2759" spans="2:18" x14ac:dyDescent="0.2">
      <c r="B2759" s="34">
        <v>16</v>
      </c>
      <c r="C2759" s="47">
        <v>-0.44</v>
      </c>
      <c r="D2759" s="47"/>
      <c r="E2759" s="47">
        <f t="shared" si="721"/>
        <v>0.10600000000000001</v>
      </c>
      <c r="F2759" s="34">
        <f t="shared" si="720"/>
        <v>2</v>
      </c>
      <c r="G2759" s="47">
        <f t="shared" si="722"/>
        <v>0.21200000000000002</v>
      </c>
      <c r="H2759" s="51"/>
      <c r="I2759" s="33"/>
      <c r="J2759" s="33"/>
      <c r="K2759" s="47"/>
      <c r="L2759" s="34"/>
      <c r="M2759" s="47"/>
      <c r="N2759" s="50"/>
      <c r="O2759" s="50"/>
      <c r="P2759" s="50"/>
      <c r="Q2759" s="52"/>
      <c r="R2759" s="21"/>
    </row>
    <row r="2760" spans="2:18" x14ac:dyDescent="0.2">
      <c r="B2760" s="34">
        <v>18</v>
      </c>
      <c r="C2760" s="47">
        <v>-0.64100000000000001</v>
      </c>
      <c r="D2760" s="47"/>
      <c r="E2760" s="47">
        <f t="shared" si="721"/>
        <v>-0.54049999999999998</v>
      </c>
      <c r="F2760" s="34">
        <f t="shared" si="720"/>
        <v>2</v>
      </c>
      <c r="G2760" s="47">
        <f t="shared" si="722"/>
        <v>-1.081</v>
      </c>
      <c r="H2760" s="51"/>
      <c r="I2760" s="33">
        <v>0</v>
      </c>
      <c r="J2760" s="33">
        <v>1.31</v>
      </c>
      <c r="K2760" s="47"/>
      <c r="L2760" s="34"/>
      <c r="M2760" s="47"/>
      <c r="N2760" s="53"/>
      <c r="O2760" s="53"/>
      <c r="P2760" s="53"/>
      <c r="Q2760" s="52"/>
      <c r="R2760" s="21"/>
    </row>
    <row r="2761" spans="2:18" x14ac:dyDescent="0.2">
      <c r="B2761" s="34">
        <v>20</v>
      </c>
      <c r="C2761" s="47">
        <v>-0.79</v>
      </c>
      <c r="D2761" s="47"/>
      <c r="E2761" s="47">
        <f t="shared" si="721"/>
        <v>-0.71550000000000002</v>
      </c>
      <c r="F2761" s="34">
        <f t="shared" si="720"/>
        <v>2</v>
      </c>
      <c r="G2761" s="47">
        <f t="shared" si="722"/>
        <v>-1.431</v>
      </c>
      <c r="H2761" s="34"/>
      <c r="I2761" s="33">
        <v>5</v>
      </c>
      <c r="J2761" s="33">
        <v>1.359</v>
      </c>
      <c r="K2761" s="47">
        <f t="shared" ref="K2761:K2772" si="723">AVERAGE(J2760,J2761)</f>
        <v>1.3345</v>
      </c>
      <c r="L2761" s="34">
        <f t="shared" ref="L2761:L2772" si="724">I2761-I2760</f>
        <v>5</v>
      </c>
      <c r="M2761" s="47">
        <f t="shared" ref="M2761:M2772" si="725">L2761*K2761</f>
        <v>6.6725000000000003</v>
      </c>
      <c r="N2761" s="50"/>
      <c r="O2761" s="50"/>
      <c r="P2761" s="50"/>
      <c r="Q2761" s="52"/>
      <c r="R2761" s="21"/>
    </row>
    <row r="2762" spans="2:18" x14ac:dyDescent="0.2">
      <c r="B2762" s="34">
        <v>22</v>
      </c>
      <c r="C2762" s="47">
        <v>-1</v>
      </c>
      <c r="D2762" s="47"/>
      <c r="E2762" s="47">
        <f t="shared" si="721"/>
        <v>-0.89500000000000002</v>
      </c>
      <c r="F2762" s="34">
        <f t="shared" si="720"/>
        <v>2</v>
      </c>
      <c r="G2762" s="47">
        <f t="shared" si="722"/>
        <v>-1.79</v>
      </c>
      <c r="H2762" s="34"/>
      <c r="I2762" s="33">
        <v>7</v>
      </c>
      <c r="J2762" s="33">
        <v>1.456</v>
      </c>
      <c r="K2762" s="47">
        <f t="shared" si="723"/>
        <v>1.4075</v>
      </c>
      <c r="L2762" s="34">
        <f t="shared" si="724"/>
        <v>2</v>
      </c>
      <c r="M2762" s="47">
        <f t="shared" si="725"/>
        <v>2.8149999999999999</v>
      </c>
      <c r="N2762" s="53"/>
      <c r="O2762" s="53"/>
      <c r="P2762" s="53"/>
      <c r="Q2762" s="52"/>
      <c r="R2762" s="21"/>
    </row>
    <row r="2763" spans="2:18" x14ac:dyDescent="0.2">
      <c r="B2763" s="34">
        <v>24</v>
      </c>
      <c r="C2763" s="47">
        <v>-0.73799999999999999</v>
      </c>
      <c r="D2763" s="47"/>
      <c r="E2763" s="47">
        <f t="shared" si="721"/>
        <v>-0.86899999999999999</v>
      </c>
      <c r="F2763" s="34">
        <f t="shared" si="720"/>
        <v>2</v>
      </c>
      <c r="G2763" s="47">
        <f t="shared" si="722"/>
        <v>-1.738</v>
      </c>
      <c r="H2763" s="34"/>
      <c r="I2763" s="34">
        <f>I2764-(J2763-J2764)*2</f>
        <v>7.62</v>
      </c>
      <c r="J2763" s="34">
        <v>2</v>
      </c>
      <c r="K2763" s="47">
        <f t="shared" si="723"/>
        <v>1.728</v>
      </c>
      <c r="L2763" s="34">
        <f t="shared" si="724"/>
        <v>0.62000000000000011</v>
      </c>
      <c r="M2763" s="47">
        <f t="shared" si="725"/>
        <v>1.0713600000000001</v>
      </c>
      <c r="N2763" s="53"/>
      <c r="O2763" s="53"/>
      <c r="P2763" s="53"/>
      <c r="Q2763" s="52"/>
      <c r="R2763" s="21"/>
    </row>
    <row r="2764" spans="2:18" x14ac:dyDescent="0.2">
      <c r="B2764" s="34">
        <v>26</v>
      </c>
      <c r="C2764" s="47">
        <v>-0.44</v>
      </c>
      <c r="D2764" s="47"/>
      <c r="E2764" s="47">
        <f t="shared" si="721"/>
        <v>-0.58899999999999997</v>
      </c>
      <c r="F2764" s="34">
        <f t="shared" si="720"/>
        <v>2</v>
      </c>
      <c r="G2764" s="47">
        <f t="shared" si="722"/>
        <v>-1.1779999999999999</v>
      </c>
      <c r="H2764" s="34"/>
      <c r="I2764" s="33">
        <f>I2765-7.5</f>
        <v>14.5</v>
      </c>
      <c r="J2764" s="33">
        <f>J2765</f>
        <v>-1.44</v>
      </c>
      <c r="K2764" s="47">
        <f t="shared" si="723"/>
        <v>0.28000000000000003</v>
      </c>
      <c r="L2764" s="34">
        <f t="shared" si="724"/>
        <v>6.88</v>
      </c>
      <c r="M2764" s="47">
        <f t="shared" si="725"/>
        <v>1.9264000000000001</v>
      </c>
      <c r="N2764" s="50"/>
      <c r="O2764" s="50"/>
      <c r="P2764" s="50"/>
      <c r="Q2764" s="51"/>
      <c r="R2764" s="21"/>
    </row>
    <row r="2765" spans="2:18" x14ac:dyDescent="0.2">
      <c r="B2765" s="34">
        <v>28</v>
      </c>
      <c r="C2765" s="47">
        <v>-0.14599999999999999</v>
      </c>
      <c r="D2765" s="47"/>
      <c r="E2765" s="47">
        <f t="shared" si="721"/>
        <v>-0.29299999999999998</v>
      </c>
      <c r="F2765" s="34">
        <f t="shared" si="720"/>
        <v>2</v>
      </c>
      <c r="G2765" s="47">
        <f t="shared" si="722"/>
        <v>-0.58599999999999997</v>
      </c>
      <c r="H2765" s="54"/>
      <c r="I2765" s="33">
        <v>22</v>
      </c>
      <c r="J2765" s="33">
        <v>-1.44</v>
      </c>
      <c r="K2765" s="47">
        <f t="shared" si="723"/>
        <v>-1.44</v>
      </c>
      <c r="L2765" s="34">
        <f t="shared" si="724"/>
        <v>7.5</v>
      </c>
      <c r="M2765" s="47">
        <f t="shared" si="725"/>
        <v>-10.799999999999999</v>
      </c>
      <c r="N2765" s="50"/>
      <c r="O2765" s="50"/>
      <c r="P2765" s="50"/>
      <c r="Q2765" s="51"/>
      <c r="R2765" s="21"/>
    </row>
    <row r="2766" spans="2:18" x14ac:dyDescent="0.2">
      <c r="B2766" s="34">
        <v>30</v>
      </c>
      <c r="C2766" s="47">
        <v>0.254</v>
      </c>
      <c r="D2766" s="47"/>
      <c r="E2766" s="47">
        <f t="shared" si="721"/>
        <v>5.4000000000000006E-2</v>
      </c>
      <c r="F2766" s="34">
        <f t="shared" si="720"/>
        <v>2</v>
      </c>
      <c r="G2766" s="47">
        <f t="shared" si="722"/>
        <v>0.10800000000000001</v>
      </c>
      <c r="H2766" s="54"/>
      <c r="I2766" s="34">
        <f>I2765+7.5</f>
        <v>29.5</v>
      </c>
      <c r="J2766" s="34">
        <f>J2765</f>
        <v>-1.44</v>
      </c>
      <c r="K2766" s="47">
        <f t="shared" si="723"/>
        <v>-1.44</v>
      </c>
      <c r="L2766" s="34">
        <f t="shared" si="724"/>
        <v>7.5</v>
      </c>
      <c r="M2766" s="47">
        <f t="shared" si="725"/>
        <v>-10.799999999999999</v>
      </c>
      <c r="N2766" s="50"/>
      <c r="O2766" s="50"/>
      <c r="P2766" s="50"/>
      <c r="Q2766" s="51"/>
      <c r="R2766" s="21"/>
    </row>
    <row r="2767" spans="2:18" x14ac:dyDescent="0.2">
      <c r="B2767" s="48">
        <v>32</v>
      </c>
      <c r="C2767" s="55">
        <v>0.999</v>
      </c>
      <c r="D2767" s="55"/>
      <c r="E2767" s="47">
        <f t="shared" si="721"/>
        <v>0.62650000000000006</v>
      </c>
      <c r="F2767" s="34">
        <f t="shared" si="720"/>
        <v>2</v>
      </c>
      <c r="G2767" s="47">
        <f t="shared" si="722"/>
        <v>1.2530000000000001</v>
      </c>
      <c r="H2767" s="54"/>
      <c r="I2767" s="34">
        <f>I2766+(J2767-J2766)*2</f>
        <v>37.1</v>
      </c>
      <c r="J2767" s="34">
        <v>2.36</v>
      </c>
      <c r="K2767" s="47">
        <f t="shared" si="723"/>
        <v>0.45999999999999996</v>
      </c>
      <c r="L2767" s="34">
        <f t="shared" si="724"/>
        <v>7.6000000000000014</v>
      </c>
      <c r="M2767" s="47">
        <f t="shared" si="725"/>
        <v>3.4960000000000004</v>
      </c>
      <c r="N2767" s="50"/>
      <c r="O2767" s="50"/>
      <c r="P2767" s="50"/>
      <c r="Q2767" s="51"/>
      <c r="R2767" s="21"/>
    </row>
    <row r="2768" spans="2:18" x14ac:dyDescent="0.2">
      <c r="B2768" s="48">
        <v>34</v>
      </c>
      <c r="C2768" s="55">
        <v>2.359</v>
      </c>
      <c r="D2768" s="55"/>
      <c r="E2768" s="47">
        <f t="shared" si="721"/>
        <v>1.679</v>
      </c>
      <c r="F2768" s="34">
        <f t="shared" si="720"/>
        <v>2</v>
      </c>
      <c r="G2768" s="47">
        <f t="shared" si="722"/>
        <v>3.3580000000000001</v>
      </c>
      <c r="H2768" s="54"/>
      <c r="I2768" s="34">
        <v>38</v>
      </c>
      <c r="J2768" s="56">
        <v>2.37</v>
      </c>
      <c r="K2768" s="47">
        <f t="shared" si="723"/>
        <v>2.3650000000000002</v>
      </c>
      <c r="L2768" s="34">
        <f t="shared" si="724"/>
        <v>0.89999999999999858</v>
      </c>
      <c r="M2768" s="47">
        <f t="shared" si="725"/>
        <v>2.1284999999999967</v>
      </c>
      <c r="N2768" s="51"/>
      <c r="O2768" s="53"/>
      <c r="P2768" s="53"/>
      <c r="Q2768" s="51"/>
    </row>
    <row r="2769" spans="2:18" x14ac:dyDescent="0.2">
      <c r="B2769" s="48">
        <v>38</v>
      </c>
      <c r="C2769" s="55">
        <v>2.37</v>
      </c>
      <c r="D2769" s="55"/>
      <c r="E2769" s="47">
        <f t="shared" si="721"/>
        <v>2.3645</v>
      </c>
      <c r="F2769" s="34">
        <f t="shared" si="720"/>
        <v>4</v>
      </c>
      <c r="G2769" s="47">
        <f t="shared" si="722"/>
        <v>9.4580000000000002</v>
      </c>
      <c r="H2769" s="54"/>
      <c r="I2769" s="48">
        <v>40</v>
      </c>
      <c r="J2769" s="48">
        <v>3.2559999999999998</v>
      </c>
      <c r="K2769" s="47">
        <f t="shared" si="723"/>
        <v>2.8129999999999997</v>
      </c>
      <c r="L2769" s="34">
        <f t="shared" si="724"/>
        <v>2</v>
      </c>
      <c r="M2769" s="47">
        <f t="shared" si="725"/>
        <v>5.6259999999999994</v>
      </c>
      <c r="N2769" s="51"/>
      <c r="O2769" s="57"/>
      <c r="P2769" s="57"/>
      <c r="Q2769" s="51"/>
    </row>
    <row r="2770" spans="2:18" x14ac:dyDescent="0.2">
      <c r="B2770" s="48">
        <v>40</v>
      </c>
      <c r="C2770" s="55">
        <v>3.2559999999999998</v>
      </c>
      <c r="D2770" s="55"/>
      <c r="E2770" s="47">
        <f t="shared" si="721"/>
        <v>2.8129999999999997</v>
      </c>
      <c r="F2770" s="34">
        <f t="shared" si="720"/>
        <v>2</v>
      </c>
      <c r="G2770" s="47">
        <f t="shared" si="722"/>
        <v>5.6259999999999994</v>
      </c>
      <c r="H2770" s="51"/>
      <c r="I2770" s="48">
        <v>42</v>
      </c>
      <c r="J2770" s="48">
        <v>4.66</v>
      </c>
      <c r="K2770" s="47">
        <f t="shared" si="723"/>
        <v>3.9580000000000002</v>
      </c>
      <c r="L2770" s="34">
        <f t="shared" si="724"/>
        <v>2</v>
      </c>
      <c r="M2770" s="47">
        <f t="shared" si="725"/>
        <v>7.9160000000000004</v>
      </c>
      <c r="N2770" s="51"/>
      <c r="O2770" s="57"/>
      <c r="P2770" s="57"/>
      <c r="Q2770" s="51"/>
    </row>
    <row r="2771" spans="2:18" x14ac:dyDescent="0.2">
      <c r="B2771" s="48">
        <v>42</v>
      </c>
      <c r="C2771" s="55">
        <v>4.66</v>
      </c>
      <c r="D2771" s="55"/>
      <c r="E2771" s="47">
        <f t="shared" si="721"/>
        <v>3.9580000000000002</v>
      </c>
      <c r="F2771" s="34">
        <f t="shared" si="720"/>
        <v>2</v>
      </c>
      <c r="G2771" s="47">
        <f t="shared" si="722"/>
        <v>7.9160000000000004</v>
      </c>
      <c r="H2771" s="51"/>
      <c r="I2771" s="48">
        <v>46</v>
      </c>
      <c r="J2771" s="48">
        <v>4.71</v>
      </c>
      <c r="K2771" s="47">
        <f t="shared" si="723"/>
        <v>4.6850000000000005</v>
      </c>
      <c r="L2771" s="34">
        <f t="shared" si="724"/>
        <v>4</v>
      </c>
      <c r="M2771" s="47">
        <f t="shared" si="725"/>
        <v>18.740000000000002</v>
      </c>
      <c r="N2771" s="57"/>
      <c r="O2771" s="57"/>
      <c r="P2771" s="57"/>
      <c r="Q2771" s="51"/>
    </row>
    <row r="2772" spans="2:18" x14ac:dyDescent="0.2">
      <c r="B2772" s="48">
        <v>46</v>
      </c>
      <c r="C2772" s="55">
        <v>4.71</v>
      </c>
      <c r="D2772" s="55"/>
      <c r="E2772" s="47">
        <f t="shared" ref="E2772:E2773" si="726">(C2771+C2772)/2</f>
        <v>4.6850000000000005</v>
      </c>
      <c r="F2772" s="34">
        <f t="shared" si="720"/>
        <v>4</v>
      </c>
      <c r="G2772" s="47">
        <f t="shared" ref="G2772:G2773" si="727">E2772*F2772</f>
        <v>18.740000000000002</v>
      </c>
      <c r="H2772" s="51"/>
      <c r="I2772" s="48">
        <v>49</v>
      </c>
      <c r="J2772" s="48">
        <v>4.5999999999999996</v>
      </c>
      <c r="K2772" s="47">
        <f t="shared" si="723"/>
        <v>4.6549999999999994</v>
      </c>
      <c r="L2772" s="34">
        <f t="shared" si="724"/>
        <v>3</v>
      </c>
      <c r="M2772" s="47">
        <f t="shared" si="725"/>
        <v>13.964999999999998</v>
      </c>
      <c r="N2772" s="57"/>
      <c r="O2772" s="57"/>
      <c r="P2772" s="57"/>
      <c r="Q2772" s="51"/>
    </row>
    <row r="2773" spans="2:18" x14ac:dyDescent="0.2">
      <c r="B2773" s="48">
        <v>49</v>
      </c>
      <c r="C2773" s="55">
        <v>4.5999999999999996</v>
      </c>
      <c r="D2773" s="55"/>
      <c r="E2773" s="47">
        <f t="shared" si="726"/>
        <v>4.6549999999999994</v>
      </c>
      <c r="F2773" s="34">
        <f t="shared" si="720"/>
        <v>3</v>
      </c>
      <c r="G2773" s="47">
        <f t="shared" si="727"/>
        <v>13.964999999999998</v>
      </c>
      <c r="H2773" s="51"/>
      <c r="I2773" s="48"/>
      <c r="J2773" s="48"/>
      <c r="K2773" s="47"/>
      <c r="L2773" s="34"/>
      <c r="M2773" s="47"/>
      <c r="N2773" s="57"/>
      <c r="O2773" s="57"/>
      <c r="P2773" s="57"/>
      <c r="Q2773" s="51"/>
    </row>
    <row r="2774" spans="2:18" x14ac:dyDescent="0.2">
      <c r="B2774" s="48"/>
      <c r="C2774" s="55"/>
      <c r="D2774" s="55"/>
      <c r="E2774" s="47"/>
      <c r="F2774" s="34"/>
      <c r="G2774" s="47"/>
      <c r="H2774" s="47"/>
      <c r="I2774" s="48"/>
      <c r="J2774" s="48"/>
      <c r="K2774" s="47"/>
      <c r="L2774" s="34"/>
      <c r="M2774" s="47"/>
      <c r="N2774" s="57"/>
      <c r="O2774" s="57"/>
      <c r="P2774" s="57"/>
      <c r="Q2774" s="51"/>
    </row>
    <row r="2775" spans="2:18" x14ac:dyDescent="0.2">
      <c r="B2775" s="48"/>
      <c r="C2775" s="55"/>
      <c r="D2775" s="55"/>
      <c r="E2775" s="47"/>
      <c r="F2775" s="34"/>
      <c r="G2775" s="47"/>
      <c r="H2775" s="47"/>
      <c r="I2775" s="48"/>
      <c r="J2775" s="48"/>
      <c r="K2775" s="47"/>
      <c r="L2775" s="34"/>
      <c r="M2775" s="47"/>
      <c r="N2775" s="53"/>
      <c r="O2775" s="57"/>
      <c r="P2775" s="57"/>
      <c r="Q2775" s="51"/>
    </row>
    <row r="2776" spans="2:18" x14ac:dyDescent="0.2">
      <c r="B2776" s="48"/>
      <c r="C2776" s="55"/>
      <c r="D2776" s="55"/>
      <c r="E2776" s="47"/>
      <c r="F2776" s="34"/>
      <c r="G2776" s="47"/>
      <c r="H2776" s="47"/>
      <c r="I2776" s="48"/>
      <c r="J2776" s="48"/>
      <c r="K2776" s="47"/>
      <c r="L2776" s="34"/>
      <c r="M2776" s="47"/>
      <c r="N2776" s="50"/>
      <c r="O2776" s="50"/>
      <c r="P2776" s="50"/>
      <c r="Q2776" s="51"/>
      <c r="R2776" s="21"/>
    </row>
    <row r="2777" spans="2:18" x14ac:dyDescent="0.2">
      <c r="B2777" s="48"/>
      <c r="C2777" s="55"/>
      <c r="D2777" s="55"/>
      <c r="E2777" s="47"/>
      <c r="F2777" s="34"/>
      <c r="G2777" s="47"/>
      <c r="H2777" s="47"/>
      <c r="I2777" s="47"/>
      <c r="J2777" s="48"/>
      <c r="K2777" s="47"/>
      <c r="L2777" s="34"/>
      <c r="M2777" s="47"/>
      <c r="N2777" s="50"/>
      <c r="O2777" s="50"/>
      <c r="P2777" s="50"/>
      <c r="Q2777" s="51"/>
      <c r="R2777" s="21"/>
    </row>
    <row r="2778" spans="2:18" x14ac:dyDescent="0.2">
      <c r="B2778" s="48"/>
      <c r="C2778" s="55"/>
      <c r="D2778" s="55"/>
      <c r="E2778" s="47"/>
      <c r="F2778" s="34"/>
      <c r="G2778" s="47"/>
      <c r="H2778" s="47"/>
      <c r="I2778" s="47"/>
      <c r="J2778" s="48"/>
      <c r="K2778" s="47"/>
      <c r="L2778" s="34"/>
      <c r="M2778" s="47"/>
      <c r="N2778" s="50"/>
      <c r="O2778" s="50"/>
      <c r="P2778" s="50"/>
      <c r="Q2778" s="51"/>
      <c r="R2778" s="21"/>
    </row>
    <row r="2779" spans="2:18" x14ac:dyDescent="0.2">
      <c r="B2779" s="48"/>
      <c r="C2779" s="55"/>
      <c r="D2779" s="55"/>
      <c r="E2779" s="47"/>
      <c r="F2779" s="34">
        <f>SUM(F2753:F2778)</f>
        <v>49</v>
      </c>
      <c r="G2779" s="47">
        <f>SUM(G2753:G2778)</f>
        <v>74.10199999999999</v>
      </c>
      <c r="H2779" s="47"/>
      <c r="I2779" s="47"/>
      <c r="J2779" s="48"/>
      <c r="K2779" s="47"/>
      <c r="L2779" s="34">
        <f>SUM(L2754:L2778)</f>
        <v>49</v>
      </c>
      <c r="M2779" s="34">
        <f>SUM(M2754:M2778)</f>
        <v>42.75676</v>
      </c>
      <c r="N2779" s="50"/>
      <c r="O2779" s="50"/>
      <c r="P2779" s="50"/>
      <c r="Q2779" s="51"/>
      <c r="R2779" s="21"/>
    </row>
    <row r="2780" spans="2:18" x14ac:dyDescent="0.2">
      <c r="B2780" s="48"/>
      <c r="C2780" s="55"/>
      <c r="D2780" s="55"/>
      <c r="E2780" s="47"/>
      <c r="F2780" s="34"/>
      <c r="G2780" s="47"/>
      <c r="H2780" s="34"/>
      <c r="I2780" s="47"/>
      <c r="J2780" s="48"/>
      <c r="K2780" s="47"/>
      <c r="L2780" s="34"/>
      <c r="M2780" s="47"/>
      <c r="N2780" s="50"/>
      <c r="O2780" s="50"/>
      <c r="P2780" s="50"/>
      <c r="Q2780" s="51"/>
      <c r="R2780" s="21"/>
    </row>
    <row r="2781" spans="2:18" x14ac:dyDescent="0.2">
      <c r="B2781" s="52"/>
      <c r="C2781" s="59"/>
      <c r="D2781" s="59"/>
      <c r="E2781" s="51"/>
      <c r="F2781" s="51"/>
      <c r="G2781" s="51"/>
      <c r="H2781" s="51"/>
      <c r="I2781" s="47"/>
      <c r="J2781" s="48"/>
      <c r="K2781" s="47"/>
      <c r="L2781" s="34"/>
      <c r="M2781" s="47"/>
      <c r="N2781" s="51"/>
      <c r="O2781" s="51"/>
      <c r="P2781" s="51"/>
      <c r="Q2781" s="51"/>
    </row>
    <row r="2782" spans="2:18" x14ac:dyDescent="0.2">
      <c r="B2782" s="52"/>
      <c r="C2782" s="59"/>
      <c r="D2782" s="59"/>
      <c r="E2782" s="51"/>
      <c r="F2782" s="51"/>
      <c r="G2782" s="51"/>
      <c r="H2782" s="34" t="s">
        <v>10</v>
      </c>
      <c r="I2782" s="34"/>
      <c r="J2782" s="34">
        <f>G2779</f>
        <v>74.10199999999999</v>
      </c>
      <c r="K2782" s="47" t="s">
        <v>11</v>
      </c>
      <c r="L2782" s="34">
        <f>M2779</f>
        <v>42.75676</v>
      </c>
      <c r="M2782" s="47">
        <f>J2782-L2782</f>
        <v>31.34523999999999</v>
      </c>
      <c r="N2782" s="51"/>
      <c r="O2782" s="51"/>
      <c r="P2782" s="51"/>
      <c r="Q2782" s="51"/>
    </row>
    <row r="2783" spans="2:18" x14ac:dyDescent="0.2">
      <c r="B2783" s="52"/>
      <c r="C2783" s="59"/>
      <c r="D2783" s="59"/>
      <c r="E2783" s="51"/>
      <c r="F2783" s="51"/>
      <c r="G2783" s="51"/>
      <c r="H2783" s="51"/>
      <c r="I2783" s="51"/>
      <c r="J2783" s="60"/>
      <c r="K2783" s="51"/>
      <c r="L2783" s="51"/>
      <c r="M2783" s="51"/>
      <c r="N2783" s="51"/>
      <c r="O2783" s="51"/>
      <c r="P2783" s="51"/>
      <c r="Q2783" s="51"/>
    </row>
    <row r="2784" spans="2:18" ht="15" x14ac:dyDescent="0.2">
      <c r="B2784" s="58"/>
      <c r="C2784" s="61"/>
      <c r="D2784" s="61"/>
      <c r="E2784" s="58"/>
      <c r="F2784" s="54" t="s">
        <v>7</v>
      </c>
      <c r="G2784" s="54"/>
      <c r="H2784" s="160">
        <v>15.8</v>
      </c>
      <c r="I2784" s="160"/>
      <c r="J2784" s="58"/>
      <c r="K2784" s="58"/>
      <c r="L2784" s="58"/>
      <c r="M2784" s="58"/>
      <c r="N2784" s="57"/>
      <c r="O2784" s="57"/>
      <c r="P2784" s="57"/>
      <c r="Q2784" s="51"/>
    </row>
    <row r="2785" spans="2:18" x14ac:dyDescent="0.2">
      <c r="B2785" s="161" t="s">
        <v>8</v>
      </c>
      <c r="C2785" s="161"/>
      <c r="D2785" s="161"/>
      <c r="E2785" s="161"/>
      <c r="F2785" s="161"/>
      <c r="G2785" s="161"/>
      <c r="H2785" s="51"/>
      <c r="I2785" s="161" t="s">
        <v>9</v>
      </c>
      <c r="J2785" s="161"/>
      <c r="K2785" s="161"/>
      <c r="L2785" s="161"/>
      <c r="M2785" s="161"/>
      <c r="N2785" s="62"/>
      <c r="O2785" s="62"/>
      <c r="P2785" s="50">
        <f>I2800-I2798</f>
        <v>15</v>
      </c>
      <c r="Q2785" s="51"/>
    </row>
    <row r="2786" spans="2:18" x14ac:dyDescent="0.2">
      <c r="B2786" s="34">
        <v>0</v>
      </c>
      <c r="C2786" s="47">
        <v>3.0739999999999998</v>
      </c>
      <c r="D2786" s="47"/>
      <c r="E2786" s="34"/>
      <c r="F2786" s="34"/>
      <c r="G2786" s="34"/>
      <c r="H2786" s="34"/>
      <c r="I2786" s="33"/>
      <c r="J2786" s="33"/>
      <c r="K2786" s="47"/>
      <c r="L2786" s="34"/>
      <c r="M2786" s="47"/>
      <c r="N2786" s="50"/>
      <c r="O2786" s="50"/>
      <c r="P2786" s="50"/>
      <c r="Q2786" s="51"/>
      <c r="R2786" s="21"/>
    </row>
    <row r="2787" spans="2:18" x14ac:dyDescent="0.2">
      <c r="B2787" s="34">
        <v>3</v>
      </c>
      <c r="C2787" s="47">
        <v>3.085</v>
      </c>
      <c r="D2787" s="47"/>
      <c r="E2787" s="47">
        <f>(C2786+C2787)/2</f>
        <v>3.0794999999999999</v>
      </c>
      <c r="F2787" s="34">
        <f t="shared" ref="F2787:F2804" si="728">B2787-B2786</f>
        <v>3</v>
      </c>
      <c r="G2787" s="47">
        <f>E2787*F2787</f>
        <v>9.2385000000000002</v>
      </c>
      <c r="H2787" s="34"/>
      <c r="I2787" s="51"/>
      <c r="J2787" s="51"/>
      <c r="K2787" s="47"/>
      <c r="L2787" s="34"/>
      <c r="M2787" s="47"/>
      <c r="N2787" s="50"/>
      <c r="O2787" s="50"/>
      <c r="P2787" s="50"/>
      <c r="Q2787" s="52"/>
      <c r="R2787" s="21"/>
    </row>
    <row r="2788" spans="2:18" x14ac:dyDescent="0.2">
      <c r="B2788" s="34">
        <v>5</v>
      </c>
      <c r="C2788" s="47">
        <v>3.0150000000000001</v>
      </c>
      <c r="D2788" s="47"/>
      <c r="E2788" s="47">
        <f t="shared" ref="E2788:E2804" si="729">(C2787+C2788)/2</f>
        <v>3.05</v>
      </c>
      <c r="F2788" s="34">
        <f t="shared" si="728"/>
        <v>2</v>
      </c>
      <c r="G2788" s="47">
        <f t="shared" ref="G2788:G2804" si="730">E2788*F2788</f>
        <v>6.1</v>
      </c>
      <c r="H2788" s="34"/>
      <c r="I2788" s="51"/>
      <c r="J2788" s="51"/>
      <c r="K2788" s="47"/>
      <c r="L2788" s="34"/>
      <c r="M2788" s="47"/>
      <c r="N2788" s="50"/>
      <c r="O2788" s="50"/>
      <c r="P2788" s="50"/>
      <c r="Q2788" s="52"/>
      <c r="R2788" s="21"/>
    </row>
    <row r="2789" spans="2:18" x14ac:dyDescent="0.2">
      <c r="B2789" s="34">
        <v>7</v>
      </c>
      <c r="C2789" s="47">
        <v>1.8740000000000001</v>
      </c>
      <c r="D2789" s="47"/>
      <c r="E2789" s="47">
        <f t="shared" si="729"/>
        <v>2.4445000000000001</v>
      </c>
      <c r="F2789" s="34">
        <f t="shared" si="728"/>
        <v>2</v>
      </c>
      <c r="G2789" s="47">
        <f t="shared" si="730"/>
        <v>4.8890000000000002</v>
      </c>
      <c r="H2789" s="34"/>
      <c r="I2789" s="33"/>
      <c r="J2789" s="33"/>
      <c r="K2789" s="47"/>
      <c r="L2789" s="34"/>
      <c r="M2789" s="47"/>
      <c r="N2789" s="50"/>
      <c r="O2789" s="50"/>
      <c r="P2789" s="50"/>
      <c r="Q2789" s="52"/>
      <c r="R2789" s="21"/>
    </row>
    <row r="2790" spans="2:18" x14ac:dyDescent="0.2">
      <c r="B2790" s="34">
        <v>9</v>
      </c>
      <c r="C2790" s="47">
        <v>0.88500000000000001</v>
      </c>
      <c r="D2790" s="47"/>
      <c r="E2790" s="47">
        <f t="shared" si="729"/>
        <v>1.3795000000000002</v>
      </c>
      <c r="F2790" s="34">
        <f t="shared" si="728"/>
        <v>2</v>
      </c>
      <c r="G2790" s="47">
        <f t="shared" si="730"/>
        <v>2.7590000000000003</v>
      </c>
      <c r="H2790" s="34"/>
      <c r="I2790" s="33"/>
      <c r="J2790" s="33"/>
      <c r="K2790" s="47"/>
      <c r="L2790" s="34"/>
      <c r="M2790" s="47"/>
      <c r="N2790" s="50"/>
      <c r="O2790" s="50"/>
      <c r="P2790" s="50"/>
      <c r="Q2790" s="52"/>
      <c r="R2790" s="21"/>
    </row>
    <row r="2791" spans="2:18" x14ac:dyDescent="0.2">
      <c r="B2791" s="34">
        <v>11</v>
      </c>
      <c r="C2791" s="47">
        <v>-0.42899999999999999</v>
      </c>
      <c r="D2791" s="47"/>
      <c r="E2791" s="47">
        <f t="shared" si="729"/>
        <v>0.22800000000000001</v>
      </c>
      <c r="F2791" s="34">
        <f t="shared" si="728"/>
        <v>2</v>
      </c>
      <c r="G2791" s="47">
        <f t="shared" si="730"/>
        <v>0.45600000000000002</v>
      </c>
      <c r="H2791" s="34"/>
      <c r="I2791" s="33"/>
      <c r="J2791" s="33"/>
      <c r="K2791" s="47"/>
      <c r="L2791" s="34"/>
      <c r="M2791" s="47"/>
      <c r="N2791" s="50"/>
      <c r="O2791" s="50"/>
      <c r="P2791" s="50"/>
      <c r="Q2791" s="52"/>
      <c r="R2791" s="21"/>
    </row>
    <row r="2792" spans="2:18" x14ac:dyDescent="0.2">
      <c r="B2792" s="34">
        <v>13</v>
      </c>
      <c r="C2792" s="47">
        <v>-0.82099999999999995</v>
      </c>
      <c r="D2792" s="47"/>
      <c r="E2792" s="47">
        <f t="shared" si="729"/>
        <v>-0.625</v>
      </c>
      <c r="F2792" s="34">
        <f t="shared" si="728"/>
        <v>2</v>
      </c>
      <c r="G2792" s="47">
        <f t="shared" si="730"/>
        <v>-1.25</v>
      </c>
      <c r="H2792" s="51"/>
      <c r="I2792" s="33"/>
      <c r="J2792" s="33"/>
      <c r="K2792" s="47"/>
      <c r="L2792" s="34"/>
      <c r="M2792" s="47"/>
      <c r="N2792" s="50"/>
      <c r="O2792" s="50"/>
      <c r="P2792" s="50"/>
      <c r="Q2792" s="52"/>
      <c r="R2792" s="21"/>
    </row>
    <row r="2793" spans="2:18" x14ac:dyDescent="0.2">
      <c r="B2793" s="34">
        <v>14.5</v>
      </c>
      <c r="C2793" s="47">
        <v>-0.84499999999999997</v>
      </c>
      <c r="D2793" s="47"/>
      <c r="E2793" s="47">
        <f t="shared" si="729"/>
        <v>-0.83299999999999996</v>
      </c>
      <c r="F2793" s="34">
        <f t="shared" si="728"/>
        <v>1.5</v>
      </c>
      <c r="G2793" s="47">
        <f t="shared" si="730"/>
        <v>-1.2494999999999998</v>
      </c>
      <c r="H2793" s="51"/>
      <c r="I2793" s="33"/>
      <c r="J2793" s="33"/>
      <c r="K2793" s="47"/>
      <c r="L2793" s="34"/>
      <c r="M2793" s="47"/>
      <c r="N2793" s="50"/>
      <c r="O2793" s="50"/>
      <c r="P2793" s="50"/>
      <c r="Q2793" s="52"/>
      <c r="R2793" s="21"/>
    </row>
    <row r="2794" spans="2:18" x14ac:dyDescent="0.2">
      <c r="B2794" s="34">
        <v>16</v>
      </c>
      <c r="C2794" s="47">
        <v>-0.70599999999999996</v>
      </c>
      <c r="D2794" s="47"/>
      <c r="E2794" s="47">
        <f t="shared" si="729"/>
        <v>-0.77549999999999997</v>
      </c>
      <c r="F2794" s="34">
        <f t="shared" si="728"/>
        <v>1.5</v>
      </c>
      <c r="G2794" s="47">
        <f t="shared" si="730"/>
        <v>-1.1632499999999999</v>
      </c>
      <c r="H2794" s="51"/>
      <c r="I2794" s="33"/>
      <c r="J2794" s="33"/>
      <c r="K2794" s="47"/>
      <c r="L2794" s="34"/>
      <c r="M2794" s="47"/>
      <c r="N2794" s="53"/>
      <c r="O2794" s="53"/>
      <c r="P2794" s="53"/>
      <c r="Q2794" s="52"/>
      <c r="R2794" s="21"/>
    </row>
    <row r="2795" spans="2:18" x14ac:dyDescent="0.2">
      <c r="B2795" s="34">
        <v>18</v>
      </c>
      <c r="C2795" s="47">
        <v>-0.52500000000000002</v>
      </c>
      <c r="D2795" s="47"/>
      <c r="E2795" s="47">
        <f t="shared" si="729"/>
        <v>-0.61549999999999994</v>
      </c>
      <c r="F2795" s="34">
        <f t="shared" si="728"/>
        <v>2</v>
      </c>
      <c r="G2795" s="47">
        <f t="shared" si="730"/>
        <v>-1.2309999999999999</v>
      </c>
      <c r="H2795" s="34"/>
      <c r="I2795" s="33"/>
      <c r="J2795" s="33"/>
      <c r="K2795" s="47"/>
      <c r="L2795" s="34"/>
      <c r="M2795" s="47"/>
      <c r="N2795" s="50"/>
      <c r="O2795" s="50"/>
      <c r="P2795" s="50"/>
      <c r="Q2795" s="52"/>
      <c r="R2795" s="21"/>
    </row>
    <row r="2796" spans="2:18" x14ac:dyDescent="0.2">
      <c r="B2796" s="34">
        <v>20</v>
      </c>
      <c r="C2796" s="47">
        <v>1.167</v>
      </c>
      <c r="D2796" s="47"/>
      <c r="E2796" s="47">
        <f t="shared" si="729"/>
        <v>0.32100000000000001</v>
      </c>
      <c r="F2796" s="34">
        <f t="shared" si="728"/>
        <v>2</v>
      </c>
      <c r="G2796" s="47">
        <f t="shared" si="730"/>
        <v>0.64200000000000002</v>
      </c>
      <c r="H2796" s="34"/>
      <c r="I2796" s="33">
        <v>0</v>
      </c>
      <c r="J2796" s="33">
        <v>3.0739999999999998</v>
      </c>
      <c r="K2796" s="47"/>
      <c r="L2796" s="34"/>
      <c r="M2796" s="47"/>
      <c r="N2796" s="53"/>
      <c r="O2796" s="53"/>
      <c r="P2796" s="53"/>
      <c r="Q2796" s="52"/>
      <c r="R2796" s="21"/>
    </row>
    <row r="2797" spans="2:18" x14ac:dyDescent="0.2">
      <c r="B2797" s="34">
        <v>22</v>
      </c>
      <c r="C2797" s="47">
        <v>2.3740000000000001</v>
      </c>
      <c r="D2797" s="47"/>
      <c r="E2797" s="47">
        <f t="shared" si="729"/>
        <v>1.7705000000000002</v>
      </c>
      <c r="F2797" s="34">
        <f t="shared" si="728"/>
        <v>2</v>
      </c>
      <c r="G2797" s="47">
        <f t="shared" si="730"/>
        <v>3.5410000000000004</v>
      </c>
      <c r="H2797" s="34"/>
      <c r="I2797" s="34">
        <f>I2798-(J2797-J2798)*2</f>
        <v>0.62000000000000099</v>
      </c>
      <c r="J2797" s="34">
        <v>3.02</v>
      </c>
      <c r="K2797" s="47">
        <f t="shared" ref="K2797:K2803" si="731">AVERAGE(J2796,J2797)</f>
        <v>3.0469999999999997</v>
      </c>
      <c r="L2797" s="34">
        <f t="shared" ref="L2797:L2803" si="732">I2797-I2796</f>
        <v>0.62000000000000099</v>
      </c>
      <c r="M2797" s="47">
        <f t="shared" ref="M2797:M2803" si="733">L2797*K2797</f>
        <v>1.8891400000000029</v>
      </c>
      <c r="N2797" s="53"/>
      <c r="O2797" s="53"/>
      <c r="P2797" s="53"/>
      <c r="Q2797" s="52"/>
      <c r="R2797" s="21"/>
    </row>
    <row r="2798" spans="2:18" x14ac:dyDescent="0.2">
      <c r="B2798" s="34">
        <v>24</v>
      </c>
      <c r="C2798" s="47">
        <v>3.1749999999999998</v>
      </c>
      <c r="D2798" s="47"/>
      <c r="E2798" s="47">
        <f t="shared" si="729"/>
        <v>2.7744999999999997</v>
      </c>
      <c r="F2798" s="34">
        <f t="shared" si="728"/>
        <v>2</v>
      </c>
      <c r="G2798" s="47">
        <f t="shared" si="730"/>
        <v>5.5489999999999995</v>
      </c>
      <c r="H2798" s="34"/>
      <c r="I2798" s="33">
        <f>I2799-7.5</f>
        <v>9.5</v>
      </c>
      <c r="J2798" s="33">
        <f>J2799</f>
        <v>-1.42</v>
      </c>
      <c r="K2798" s="47">
        <f t="shared" si="731"/>
        <v>0.8</v>
      </c>
      <c r="L2798" s="34">
        <f t="shared" si="732"/>
        <v>8.879999999999999</v>
      </c>
      <c r="M2798" s="47">
        <f t="shared" si="733"/>
        <v>7.1039999999999992</v>
      </c>
      <c r="N2798" s="50"/>
      <c r="O2798" s="50"/>
      <c r="P2798" s="50"/>
      <c r="Q2798" s="51"/>
      <c r="R2798" s="21"/>
    </row>
    <row r="2799" spans="2:18" x14ac:dyDescent="0.2">
      <c r="B2799" s="34">
        <v>28</v>
      </c>
      <c r="C2799" s="47">
        <v>3.1840000000000002</v>
      </c>
      <c r="D2799" s="47"/>
      <c r="E2799" s="47">
        <f t="shared" si="729"/>
        <v>3.1795</v>
      </c>
      <c r="F2799" s="34">
        <f t="shared" si="728"/>
        <v>4</v>
      </c>
      <c r="G2799" s="47">
        <f t="shared" si="730"/>
        <v>12.718</v>
      </c>
      <c r="H2799" s="54"/>
      <c r="I2799" s="33">
        <v>17</v>
      </c>
      <c r="J2799" s="33">
        <v>-1.42</v>
      </c>
      <c r="K2799" s="47">
        <f t="shared" si="731"/>
        <v>-1.42</v>
      </c>
      <c r="L2799" s="34">
        <f t="shared" si="732"/>
        <v>7.5</v>
      </c>
      <c r="M2799" s="47">
        <f t="shared" si="733"/>
        <v>-10.649999999999999</v>
      </c>
      <c r="N2799" s="50"/>
      <c r="O2799" s="50"/>
      <c r="P2799" s="50"/>
      <c r="Q2799" s="51"/>
      <c r="R2799" s="21"/>
    </row>
    <row r="2800" spans="2:18" x14ac:dyDescent="0.2">
      <c r="B2800" s="34">
        <v>30</v>
      </c>
      <c r="C2800" s="47">
        <v>3.3690000000000002</v>
      </c>
      <c r="D2800" s="47"/>
      <c r="E2800" s="47">
        <f t="shared" si="729"/>
        <v>3.2765000000000004</v>
      </c>
      <c r="F2800" s="34">
        <f t="shared" si="728"/>
        <v>2</v>
      </c>
      <c r="G2800" s="47">
        <f t="shared" si="730"/>
        <v>6.5530000000000008</v>
      </c>
      <c r="H2800" s="54"/>
      <c r="I2800" s="34">
        <f>I2799+7.5</f>
        <v>24.5</v>
      </c>
      <c r="J2800" s="34">
        <f>J2799</f>
        <v>-1.42</v>
      </c>
      <c r="K2800" s="47">
        <f t="shared" si="731"/>
        <v>-1.42</v>
      </c>
      <c r="L2800" s="34">
        <f t="shared" si="732"/>
        <v>7.5</v>
      </c>
      <c r="M2800" s="47">
        <f t="shared" si="733"/>
        <v>-10.649999999999999</v>
      </c>
      <c r="N2800" s="50"/>
      <c r="O2800" s="50"/>
      <c r="P2800" s="50"/>
      <c r="Q2800" s="51"/>
      <c r="R2800" s="21"/>
    </row>
    <row r="2801" spans="2:18" x14ac:dyDescent="0.2">
      <c r="B2801" s="48">
        <v>32</v>
      </c>
      <c r="C2801" s="55">
        <v>4.375</v>
      </c>
      <c r="D2801" s="55"/>
      <c r="E2801" s="47">
        <f t="shared" si="729"/>
        <v>3.8719999999999999</v>
      </c>
      <c r="F2801" s="34">
        <f t="shared" si="728"/>
        <v>2</v>
      </c>
      <c r="G2801" s="47">
        <f t="shared" si="730"/>
        <v>7.7439999999999998</v>
      </c>
      <c r="H2801" s="54"/>
      <c r="I2801" s="34">
        <f>I2800+(J2801-J2800)*2</f>
        <v>38.299999999999997</v>
      </c>
      <c r="J2801" s="34">
        <v>5.48</v>
      </c>
      <c r="K2801" s="47">
        <f t="shared" si="731"/>
        <v>2.0300000000000002</v>
      </c>
      <c r="L2801" s="34">
        <f t="shared" si="732"/>
        <v>13.799999999999997</v>
      </c>
      <c r="M2801" s="47">
        <f t="shared" si="733"/>
        <v>28.013999999999999</v>
      </c>
      <c r="N2801" s="50"/>
      <c r="O2801" s="50"/>
      <c r="P2801" s="50"/>
      <c r="Q2801" s="51"/>
      <c r="R2801" s="21"/>
    </row>
    <row r="2802" spans="2:18" x14ac:dyDescent="0.2">
      <c r="B2802" s="48">
        <v>34</v>
      </c>
      <c r="C2802" s="55">
        <v>5.4749999999999996</v>
      </c>
      <c r="D2802" s="55"/>
      <c r="E2802" s="47">
        <f t="shared" si="729"/>
        <v>4.9249999999999998</v>
      </c>
      <c r="F2802" s="34">
        <f t="shared" si="728"/>
        <v>2</v>
      </c>
      <c r="G2802" s="47">
        <f t="shared" si="730"/>
        <v>9.85</v>
      </c>
      <c r="H2802" s="54"/>
      <c r="I2802" s="34">
        <v>39</v>
      </c>
      <c r="J2802" s="56">
        <v>5.5250000000000004</v>
      </c>
      <c r="K2802" s="47">
        <f t="shared" si="731"/>
        <v>5.5025000000000004</v>
      </c>
      <c r="L2802" s="34">
        <f t="shared" si="732"/>
        <v>0.70000000000000284</v>
      </c>
      <c r="M2802" s="47">
        <f t="shared" si="733"/>
        <v>3.851750000000016</v>
      </c>
      <c r="N2802" s="51"/>
      <c r="O2802" s="53"/>
      <c r="P2802" s="53"/>
      <c r="Q2802" s="51"/>
    </row>
    <row r="2803" spans="2:18" x14ac:dyDescent="0.2">
      <c r="B2803" s="48">
        <v>39</v>
      </c>
      <c r="C2803" s="55">
        <v>5.5250000000000004</v>
      </c>
      <c r="D2803" s="55"/>
      <c r="E2803" s="47">
        <f t="shared" si="729"/>
        <v>5.5</v>
      </c>
      <c r="F2803" s="34">
        <f t="shared" si="728"/>
        <v>5</v>
      </c>
      <c r="G2803" s="47">
        <f t="shared" si="730"/>
        <v>27.5</v>
      </c>
      <c r="H2803" s="54"/>
      <c r="I2803" s="48">
        <v>44</v>
      </c>
      <c r="J2803" s="48">
        <v>5.4790000000000001</v>
      </c>
      <c r="K2803" s="47">
        <f t="shared" si="731"/>
        <v>5.5020000000000007</v>
      </c>
      <c r="L2803" s="34">
        <f t="shared" si="732"/>
        <v>5</v>
      </c>
      <c r="M2803" s="47">
        <f t="shared" si="733"/>
        <v>27.510000000000005</v>
      </c>
      <c r="N2803" s="51"/>
      <c r="O2803" s="57"/>
      <c r="P2803" s="57"/>
      <c r="Q2803" s="51"/>
    </row>
    <row r="2804" spans="2:18" x14ac:dyDescent="0.2">
      <c r="B2804" s="48">
        <v>44</v>
      </c>
      <c r="C2804" s="55">
        <v>5.4790000000000001</v>
      </c>
      <c r="D2804" s="55"/>
      <c r="E2804" s="47">
        <f t="shared" si="729"/>
        <v>5.5020000000000007</v>
      </c>
      <c r="F2804" s="34">
        <f t="shared" si="728"/>
        <v>5</v>
      </c>
      <c r="G2804" s="47">
        <f t="shared" si="730"/>
        <v>27.510000000000005</v>
      </c>
      <c r="H2804" s="51"/>
      <c r="I2804" s="48"/>
      <c r="J2804" s="48"/>
      <c r="K2804" s="47"/>
      <c r="L2804" s="34"/>
      <c r="M2804" s="47"/>
      <c r="N2804" s="51"/>
      <c r="O2804" s="57"/>
      <c r="P2804" s="57"/>
      <c r="Q2804" s="51"/>
    </row>
    <row r="2805" spans="2:18" x14ac:dyDescent="0.2">
      <c r="B2805" s="48"/>
      <c r="C2805" s="55"/>
      <c r="D2805" s="55"/>
      <c r="E2805" s="47"/>
      <c r="F2805" s="34"/>
      <c r="G2805" s="47"/>
      <c r="H2805" s="51"/>
      <c r="I2805" s="48"/>
      <c r="J2805" s="48"/>
      <c r="K2805" s="47"/>
      <c r="L2805" s="34"/>
      <c r="M2805" s="47"/>
      <c r="N2805" s="57"/>
      <c r="O2805" s="57"/>
      <c r="P2805" s="57"/>
      <c r="Q2805" s="51"/>
    </row>
    <row r="2806" spans="2:18" x14ac:dyDescent="0.2">
      <c r="B2806" s="48"/>
      <c r="C2806" s="55"/>
      <c r="D2806" s="55"/>
      <c r="E2806" s="47"/>
      <c r="F2806" s="34"/>
      <c r="G2806" s="47"/>
      <c r="H2806" s="51"/>
      <c r="I2806" s="48"/>
      <c r="J2806" s="48"/>
      <c r="K2806" s="47"/>
      <c r="L2806" s="34"/>
      <c r="M2806" s="47"/>
      <c r="N2806" s="57"/>
      <c r="O2806" s="57"/>
      <c r="P2806" s="57"/>
      <c r="Q2806" s="51"/>
    </row>
    <row r="2807" spans="2:18" x14ac:dyDescent="0.2">
      <c r="B2807" s="48"/>
      <c r="C2807" s="55"/>
      <c r="D2807" s="55"/>
      <c r="E2807" s="47"/>
      <c r="F2807" s="34"/>
      <c r="G2807" s="47"/>
      <c r="H2807" s="51"/>
      <c r="I2807" s="48"/>
      <c r="J2807" s="48"/>
      <c r="K2807" s="47"/>
      <c r="L2807" s="34"/>
      <c r="M2807" s="47"/>
      <c r="N2807" s="57"/>
      <c r="O2807" s="57"/>
      <c r="P2807" s="57"/>
      <c r="Q2807" s="51"/>
    </row>
    <row r="2808" spans="2:18" x14ac:dyDescent="0.2">
      <c r="B2808" s="48"/>
      <c r="C2808" s="55"/>
      <c r="D2808" s="55"/>
      <c r="E2808" s="47"/>
      <c r="F2808" s="34"/>
      <c r="G2808" s="47"/>
      <c r="H2808" s="47"/>
      <c r="I2808" s="48"/>
      <c r="J2808" s="48"/>
      <c r="K2808" s="47"/>
      <c r="L2808" s="34"/>
      <c r="M2808" s="47"/>
      <c r="N2808" s="57"/>
      <c r="O2808" s="57"/>
      <c r="P2808" s="57"/>
      <c r="Q2808" s="51"/>
    </row>
    <row r="2809" spans="2:18" x14ac:dyDescent="0.2">
      <c r="B2809" s="48"/>
      <c r="C2809" s="55"/>
      <c r="D2809" s="55"/>
      <c r="E2809" s="47"/>
      <c r="F2809" s="34"/>
      <c r="G2809" s="47"/>
      <c r="H2809" s="47"/>
      <c r="I2809" s="48"/>
      <c r="J2809" s="48"/>
      <c r="K2809" s="47"/>
      <c r="L2809" s="34"/>
      <c r="M2809" s="47"/>
      <c r="N2809" s="53"/>
      <c r="O2809" s="57"/>
      <c r="P2809" s="57"/>
      <c r="Q2809" s="51"/>
    </row>
    <row r="2810" spans="2:18" x14ac:dyDescent="0.2">
      <c r="B2810" s="48"/>
      <c r="C2810" s="55"/>
      <c r="D2810" s="55"/>
      <c r="E2810" s="47"/>
      <c r="F2810" s="34"/>
      <c r="G2810" s="47"/>
      <c r="H2810" s="47"/>
      <c r="I2810" s="48"/>
      <c r="J2810" s="48"/>
      <c r="K2810" s="47"/>
      <c r="L2810" s="34"/>
      <c r="M2810" s="47"/>
      <c r="N2810" s="50"/>
      <c r="O2810" s="50"/>
      <c r="P2810" s="50"/>
      <c r="Q2810" s="51"/>
      <c r="R2810" s="21"/>
    </row>
    <row r="2811" spans="2:18" x14ac:dyDescent="0.2">
      <c r="B2811" s="48"/>
      <c r="C2811" s="55"/>
      <c r="D2811" s="55"/>
      <c r="E2811" s="47"/>
      <c r="F2811" s="34"/>
      <c r="G2811" s="47"/>
      <c r="H2811" s="47"/>
      <c r="I2811" s="47"/>
      <c r="J2811" s="48"/>
      <c r="K2811" s="47"/>
      <c r="L2811" s="34"/>
      <c r="M2811" s="47"/>
      <c r="N2811" s="50"/>
      <c r="O2811" s="50"/>
      <c r="P2811" s="50"/>
      <c r="Q2811" s="51"/>
      <c r="R2811" s="21"/>
    </row>
    <row r="2812" spans="2:18" x14ac:dyDescent="0.2">
      <c r="B2812" s="48"/>
      <c r="C2812" s="55"/>
      <c r="D2812" s="55"/>
      <c r="E2812" s="47"/>
      <c r="F2812" s="34"/>
      <c r="G2812" s="47"/>
      <c r="H2812" s="47"/>
      <c r="I2812" s="47"/>
      <c r="J2812" s="48"/>
      <c r="K2812" s="47"/>
      <c r="L2812" s="34"/>
      <c r="M2812" s="47"/>
      <c r="N2812" s="50"/>
      <c r="O2812" s="50"/>
      <c r="P2812" s="50"/>
      <c r="Q2812" s="51"/>
      <c r="R2812" s="21"/>
    </row>
    <row r="2813" spans="2:18" x14ac:dyDescent="0.2">
      <c r="B2813" s="48"/>
      <c r="C2813" s="55"/>
      <c r="D2813" s="55"/>
      <c r="E2813" s="47"/>
      <c r="F2813" s="34">
        <f>SUM(F2787:F2812)</f>
        <v>44</v>
      </c>
      <c r="G2813" s="47">
        <f>SUM(G2787:G2812)</f>
        <v>120.15575</v>
      </c>
      <c r="H2813" s="47"/>
      <c r="I2813" s="47"/>
      <c r="J2813" s="48"/>
      <c r="K2813" s="47"/>
      <c r="L2813" s="34">
        <f>SUM(L2788:L2812)</f>
        <v>44</v>
      </c>
      <c r="M2813" s="34">
        <f>SUM(M2788:M2812)</f>
        <v>47.068890000000025</v>
      </c>
      <c r="N2813" s="50"/>
      <c r="O2813" s="50"/>
      <c r="P2813" s="50"/>
      <c r="Q2813" s="51"/>
      <c r="R2813" s="21"/>
    </row>
    <row r="2814" spans="2:18" x14ac:dyDescent="0.2">
      <c r="B2814" s="48"/>
      <c r="C2814" s="55"/>
      <c r="D2814" s="55"/>
      <c r="E2814" s="47"/>
      <c r="F2814" s="34"/>
      <c r="G2814" s="47"/>
      <c r="H2814" s="34"/>
      <c r="I2814" s="47"/>
      <c r="J2814" s="48"/>
      <c r="K2814" s="47"/>
      <c r="L2814" s="34"/>
      <c r="M2814" s="47"/>
      <c r="N2814" s="50"/>
      <c r="O2814" s="50"/>
      <c r="P2814" s="50"/>
      <c r="Q2814" s="51"/>
      <c r="R2814" s="21"/>
    </row>
    <row r="2815" spans="2:18" x14ac:dyDescent="0.2">
      <c r="B2815" s="52"/>
      <c r="C2815" s="59"/>
      <c r="D2815" s="59"/>
      <c r="E2815" s="51"/>
      <c r="F2815" s="51"/>
      <c r="G2815" s="51"/>
      <c r="H2815" s="51"/>
      <c r="I2815" s="47"/>
      <c r="J2815" s="48"/>
      <c r="K2815" s="47"/>
      <c r="L2815" s="34"/>
      <c r="M2815" s="47"/>
      <c r="N2815" s="51"/>
      <c r="O2815" s="51"/>
      <c r="P2815" s="51"/>
      <c r="Q2815" s="51"/>
    </row>
    <row r="2816" spans="2:18" x14ac:dyDescent="0.2">
      <c r="B2816" s="52"/>
      <c r="C2816" s="59"/>
      <c r="D2816" s="59"/>
      <c r="E2816" s="51"/>
      <c r="F2816" s="51"/>
      <c r="G2816" s="51"/>
      <c r="H2816" s="34" t="s">
        <v>10</v>
      </c>
      <c r="I2816" s="34"/>
      <c r="J2816" s="34">
        <f>G2813</f>
        <v>120.15575</v>
      </c>
      <c r="K2816" s="47" t="s">
        <v>11</v>
      </c>
      <c r="L2816" s="34">
        <f>M2813</f>
        <v>47.068890000000025</v>
      </c>
      <c r="M2816" s="47">
        <f>J2816-L2816</f>
        <v>73.086859999999973</v>
      </c>
      <c r="N2816" s="51"/>
      <c r="O2816" s="51"/>
      <c r="P2816" s="51"/>
      <c r="Q2816" s="51"/>
    </row>
    <row r="2817" spans="2:18" x14ac:dyDescent="0.2">
      <c r="B2817" s="52"/>
      <c r="C2817" s="59"/>
      <c r="D2817" s="59"/>
      <c r="E2817" s="51"/>
      <c r="F2817" s="51"/>
      <c r="G2817" s="51"/>
      <c r="H2817" s="51"/>
      <c r="I2817" s="51"/>
      <c r="J2817" s="60"/>
      <c r="K2817" s="51"/>
      <c r="L2817" s="51"/>
      <c r="M2817" s="51"/>
      <c r="N2817" s="51"/>
      <c r="O2817" s="51"/>
      <c r="P2817" s="51"/>
      <c r="Q2817" s="51"/>
    </row>
    <row r="2818" spans="2:18" ht="15" x14ac:dyDescent="0.2">
      <c r="B2818" s="58"/>
      <c r="C2818" s="61"/>
      <c r="D2818" s="61"/>
      <c r="E2818" s="58"/>
      <c r="F2818" s="54" t="s">
        <v>7</v>
      </c>
      <c r="G2818" s="54"/>
      <c r="H2818" s="160">
        <v>16</v>
      </c>
      <c r="I2818" s="160"/>
      <c r="J2818" s="58"/>
      <c r="K2818" s="58"/>
      <c r="L2818" s="58"/>
      <c r="M2818" s="58"/>
      <c r="N2818" s="57"/>
      <c r="O2818" s="57"/>
      <c r="P2818" s="57"/>
      <c r="Q2818" s="51"/>
    </row>
    <row r="2819" spans="2:18" x14ac:dyDescent="0.2">
      <c r="B2819" s="161" t="s">
        <v>8</v>
      </c>
      <c r="C2819" s="161"/>
      <c r="D2819" s="161"/>
      <c r="E2819" s="161"/>
      <c r="F2819" s="161"/>
      <c r="G2819" s="161"/>
      <c r="H2819" s="51"/>
      <c r="I2819" s="161" t="s">
        <v>9</v>
      </c>
      <c r="J2819" s="161"/>
      <c r="K2819" s="161"/>
      <c r="L2819" s="161"/>
      <c r="M2819" s="161"/>
      <c r="N2819" s="62"/>
      <c r="O2819" s="62"/>
      <c r="P2819" s="50">
        <f>I2834-I2832</f>
        <v>15</v>
      </c>
      <c r="Q2819" s="51"/>
    </row>
    <row r="2820" spans="2:18" x14ac:dyDescent="0.2">
      <c r="B2820" s="34">
        <v>0</v>
      </c>
      <c r="C2820" s="47">
        <v>1.33</v>
      </c>
      <c r="D2820" s="47"/>
      <c r="E2820" s="34"/>
      <c r="F2820" s="34"/>
      <c r="G2820" s="34"/>
      <c r="H2820" s="34"/>
      <c r="I2820" s="33"/>
      <c r="J2820" s="33"/>
      <c r="K2820" s="47"/>
      <c r="L2820" s="34"/>
      <c r="M2820" s="47"/>
      <c r="N2820" s="50"/>
      <c r="O2820" s="50"/>
      <c r="P2820" s="50"/>
      <c r="Q2820" s="51"/>
      <c r="R2820" s="21"/>
    </row>
    <row r="2821" spans="2:18" x14ac:dyDescent="0.2">
      <c r="B2821" s="34">
        <v>5</v>
      </c>
      <c r="C2821" s="47">
        <v>1.37</v>
      </c>
      <c r="D2821" s="47"/>
      <c r="E2821" s="47">
        <f>(C2820+C2821)/2</f>
        <v>1.35</v>
      </c>
      <c r="F2821" s="34">
        <f t="shared" ref="F2821:F2838" si="734">B2821-B2820</f>
        <v>5</v>
      </c>
      <c r="G2821" s="47">
        <f>E2821*F2821</f>
        <v>6.75</v>
      </c>
      <c r="H2821" s="34"/>
      <c r="I2821" s="51"/>
      <c r="J2821" s="51"/>
      <c r="K2821" s="47"/>
      <c r="L2821" s="34"/>
      <c r="M2821" s="47"/>
      <c r="N2821" s="50"/>
      <c r="O2821" s="50"/>
      <c r="P2821" s="50"/>
      <c r="Q2821" s="52"/>
      <c r="R2821" s="21"/>
    </row>
    <row r="2822" spans="2:18" x14ac:dyDescent="0.2">
      <c r="B2822" s="34">
        <v>7</v>
      </c>
      <c r="C2822" s="47">
        <v>1.429</v>
      </c>
      <c r="D2822" s="47"/>
      <c r="E2822" s="47">
        <f t="shared" ref="E2822:E2838" si="735">(C2821+C2822)/2</f>
        <v>1.3995000000000002</v>
      </c>
      <c r="F2822" s="34">
        <f t="shared" si="734"/>
        <v>2</v>
      </c>
      <c r="G2822" s="47">
        <f t="shared" ref="G2822:G2838" si="736">E2822*F2822</f>
        <v>2.7990000000000004</v>
      </c>
      <c r="H2822" s="34"/>
      <c r="I2822" s="51"/>
      <c r="J2822" s="51"/>
      <c r="K2822" s="47"/>
      <c r="L2822" s="34"/>
      <c r="M2822" s="47"/>
      <c r="N2822" s="50"/>
      <c r="O2822" s="50"/>
      <c r="P2822" s="50"/>
      <c r="Q2822" s="52"/>
      <c r="R2822" s="21"/>
    </row>
    <row r="2823" spans="2:18" x14ac:dyDescent="0.2">
      <c r="B2823" s="34">
        <v>8</v>
      </c>
      <c r="C2823" s="47">
        <v>2.036</v>
      </c>
      <c r="D2823" s="47"/>
      <c r="E2823" s="47">
        <f t="shared" si="735"/>
        <v>1.7324999999999999</v>
      </c>
      <c r="F2823" s="34">
        <f t="shared" si="734"/>
        <v>1</v>
      </c>
      <c r="G2823" s="47">
        <f t="shared" si="736"/>
        <v>1.7324999999999999</v>
      </c>
      <c r="H2823" s="34"/>
      <c r="I2823" s="33"/>
      <c r="J2823" s="33"/>
      <c r="K2823" s="47"/>
      <c r="L2823" s="34"/>
      <c r="M2823" s="47"/>
      <c r="N2823" s="50"/>
      <c r="O2823" s="50"/>
      <c r="P2823" s="50"/>
      <c r="Q2823" s="52"/>
      <c r="R2823" s="21"/>
    </row>
    <row r="2824" spans="2:18" x14ac:dyDescent="0.2">
      <c r="B2824" s="34">
        <v>10</v>
      </c>
      <c r="C2824" s="47">
        <v>2.02</v>
      </c>
      <c r="D2824" s="47"/>
      <c r="E2824" s="47">
        <f t="shared" si="735"/>
        <v>2.028</v>
      </c>
      <c r="F2824" s="34">
        <f t="shared" si="734"/>
        <v>2</v>
      </c>
      <c r="G2824" s="47">
        <f t="shared" si="736"/>
        <v>4.056</v>
      </c>
      <c r="H2824" s="34"/>
      <c r="I2824" s="33"/>
      <c r="J2824" s="33"/>
      <c r="K2824" s="47"/>
      <c r="L2824" s="34"/>
      <c r="M2824" s="47"/>
      <c r="N2824" s="50"/>
      <c r="O2824" s="50"/>
      <c r="P2824" s="50"/>
      <c r="Q2824" s="52"/>
      <c r="R2824" s="21"/>
    </row>
    <row r="2825" spans="2:18" x14ac:dyDescent="0.2">
      <c r="B2825" s="34">
        <v>12</v>
      </c>
      <c r="C2825" s="47">
        <v>0.92900000000000005</v>
      </c>
      <c r="D2825" s="47"/>
      <c r="E2825" s="47">
        <f t="shared" si="735"/>
        <v>1.4744999999999999</v>
      </c>
      <c r="F2825" s="34">
        <f t="shared" si="734"/>
        <v>2</v>
      </c>
      <c r="G2825" s="47">
        <f t="shared" si="736"/>
        <v>2.9489999999999998</v>
      </c>
      <c r="H2825" s="34"/>
      <c r="I2825" s="33"/>
      <c r="J2825" s="33"/>
      <c r="K2825" s="47"/>
      <c r="L2825" s="34"/>
      <c r="M2825" s="47"/>
      <c r="N2825" s="50"/>
      <c r="O2825" s="50"/>
      <c r="P2825" s="50"/>
      <c r="Q2825" s="52"/>
      <c r="R2825" s="21"/>
    </row>
    <row r="2826" spans="2:18" x14ac:dyDescent="0.2">
      <c r="B2826" s="34">
        <v>14</v>
      </c>
      <c r="C2826" s="47">
        <v>2.9000000000000001E-2</v>
      </c>
      <c r="D2826" s="47"/>
      <c r="E2826" s="47">
        <f t="shared" si="735"/>
        <v>0.47900000000000004</v>
      </c>
      <c r="F2826" s="34">
        <f t="shared" si="734"/>
        <v>2</v>
      </c>
      <c r="G2826" s="47">
        <f t="shared" si="736"/>
        <v>0.95800000000000007</v>
      </c>
      <c r="H2826" s="51"/>
      <c r="I2826" s="33"/>
      <c r="J2826" s="33"/>
      <c r="K2826" s="47"/>
      <c r="L2826" s="34"/>
      <c r="M2826" s="47"/>
      <c r="N2826" s="50"/>
      <c r="O2826" s="50"/>
      <c r="P2826" s="50"/>
      <c r="Q2826" s="52"/>
      <c r="R2826" s="21"/>
    </row>
    <row r="2827" spans="2:18" x14ac:dyDescent="0.2">
      <c r="B2827" s="34">
        <v>16</v>
      </c>
      <c r="C2827" s="47">
        <v>-0.37</v>
      </c>
      <c r="D2827" s="47"/>
      <c r="E2827" s="47">
        <f t="shared" si="735"/>
        <v>-0.17049999999999998</v>
      </c>
      <c r="F2827" s="34">
        <f t="shared" si="734"/>
        <v>2</v>
      </c>
      <c r="G2827" s="47">
        <f t="shared" si="736"/>
        <v>-0.34099999999999997</v>
      </c>
      <c r="H2827" s="51"/>
      <c r="I2827" s="33"/>
      <c r="J2827" s="33"/>
      <c r="K2827" s="47"/>
      <c r="L2827" s="34"/>
      <c r="M2827" s="47"/>
      <c r="N2827" s="50"/>
      <c r="O2827" s="50"/>
      <c r="P2827" s="50"/>
      <c r="Q2827" s="52"/>
      <c r="R2827" s="21"/>
    </row>
    <row r="2828" spans="2:18" x14ac:dyDescent="0.2">
      <c r="B2828" s="34">
        <v>18</v>
      </c>
      <c r="C2828" s="47">
        <v>-0.56999999999999995</v>
      </c>
      <c r="D2828" s="47"/>
      <c r="E2828" s="47">
        <f t="shared" si="735"/>
        <v>-0.47</v>
      </c>
      <c r="F2828" s="34">
        <f t="shared" si="734"/>
        <v>2</v>
      </c>
      <c r="G2828" s="47">
        <f t="shared" si="736"/>
        <v>-0.94</v>
      </c>
      <c r="H2828" s="51"/>
      <c r="I2828" s="33"/>
      <c r="J2828" s="33"/>
      <c r="K2828" s="47"/>
      <c r="L2828" s="34"/>
      <c r="M2828" s="47"/>
      <c r="N2828" s="53"/>
      <c r="O2828" s="53"/>
      <c r="P2828" s="53"/>
      <c r="Q2828" s="52"/>
      <c r="R2828" s="21"/>
    </row>
    <row r="2829" spans="2:18" x14ac:dyDescent="0.2">
      <c r="B2829" s="34">
        <v>19</v>
      </c>
      <c r="C2829" s="47">
        <v>-0.65100000000000002</v>
      </c>
      <c r="D2829" s="47"/>
      <c r="E2829" s="47">
        <f t="shared" si="735"/>
        <v>-0.61050000000000004</v>
      </c>
      <c r="F2829" s="34">
        <f t="shared" si="734"/>
        <v>1</v>
      </c>
      <c r="G2829" s="47">
        <f t="shared" si="736"/>
        <v>-0.61050000000000004</v>
      </c>
      <c r="H2829" s="34"/>
      <c r="I2829" s="33"/>
      <c r="J2829" s="33"/>
      <c r="K2829" s="47"/>
      <c r="L2829" s="34"/>
      <c r="M2829" s="47"/>
      <c r="N2829" s="50"/>
      <c r="O2829" s="50"/>
      <c r="P2829" s="50"/>
      <c r="Q2829" s="52"/>
      <c r="R2829" s="21"/>
    </row>
    <row r="2830" spans="2:18" x14ac:dyDescent="0.2">
      <c r="B2830" s="34">
        <v>20</v>
      </c>
      <c r="C2830" s="47">
        <v>-0.56000000000000005</v>
      </c>
      <c r="D2830" s="47"/>
      <c r="E2830" s="47">
        <f t="shared" si="735"/>
        <v>-0.60550000000000004</v>
      </c>
      <c r="F2830" s="34">
        <f t="shared" si="734"/>
        <v>1</v>
      </c>
      <c r="G2830" s="47">
        <f t="shared" si="736"/>
        <v>-0.60550000000000004</v>
      </c>
      <c r="H2830" s="34"/>
      <c r="I2830" s="33">
        <v>0</v>
      </c>
      <c r="J2830" s="33">
        <v>1.33</v>
      </c>
      <c r="K2830" s="47"/>
      <c r="L2830" s="34"/>
      <c r="M2830" s="47"/>
      <c r="N2830" s="53"/>
      <c r="O2830" s="53"/>
      <c r="P2830" s="53"/>
      <c r="Q2830" s="52"/>
      <c r="R2830" s="21"/>
    </row>
    <row r="2831" spans="2:18" x14ac:dyDescent="0.2">
      <c r="B2831" s="34">
        <v>22</v>
      </c>
      <c r="C2831" s="47">
        <v>-0.17100000000000001</v>
      </c>
      <c r="D2831" s="47"/>
      <c r="E2831" s="47">
        <f t="shared" si="735"/>
        <v>-0.36550000000000005</v>
      </c>
      <c r="F2831" s="34">
        <f t="shared" si="734"/>
        <v>2</v>
      </c>
      <c r="G2831" s="47">
        <f t="shared" si="736"/>
        <v>-0.73100000000000009</v>
      </c>
      <c r="H2831" s="34"/>
      <c r="I2831" s="34">
        <f>I2832-(J2831-J2832)*2</f>
        <v>4.9000000000000004</v>
      </c>
      <c r="J2831" s="34">
        <v>1.4</v>
      </c>
      <c r="K2831" s="47">
        <f t="shared" ref="K2831:K2838" si="737">AVERAGE(J2830,J2831)</f>
        <v>1.365</v>
      </c>
      <c r="L2831" s="34">
        <f t="shared" ref="L2831:L2838" si="738">I2831-I2830</f>
        <v>4.9000000000000004</v>
      </c>
      <c r="M2831" s="47">
        <f t="shared" ref="M2831:M2838" si="739">L2831*K2831</f>
        <v>6.6885000000000003</v>
      </c>
      <c r="N2831" s="53"/>
      <c r="O2831" s="53"/>
      <c r="P2831" s="53"/>
      <c r="Q2831" s="52"/>
      <c r="R2831" s="21"/>
    </row>
    <row r="2832" spans="2:18" x14ac:dyDescent="0.2">
      <c r="B2832" s="34">
        <v>24</v>
      </c>
      <c r="C2832" s="47">
        <v>0.219</v>
      </c>
      <c r="D2832" s="47"/>
      <c r="E2832" s="47">
        <f t="shared" si="735"/>
        <v>2.3999999999999994E-2</v>
      </c>
      <c r="F2832" s="34">
        <f t="shared" si="734"/>
        <v>2</v>
      </c>
      <c r="G2832" s="47">
        <f t="shared" si="736"/>
        <v>4.7999999999999987E-2</v>
      </c>
      <c r="H2832" s="34"/>
      <c r="I2832" s="33">
        <f>I2833-7.5</f>
        <v>10.5</v>
      </c>
      <c r="J2832" s="33">
        <f>J2833</f>
        <v>-1.4</v>
      </c>
      <c r="K2832" s="47">
        <f t="shared" si="737"/>
        <v>0</v>
      </c>
      <c r="L2832" s="34">
        <f t="shared" si="738"/>
        <v>5.6</v>
      </c>
      <c r="M2832" s="47">
        <f t="shared" si="739"/>
        <v>0</v>
      </c>
      <c r="N2832" s="50"/>
      <c r="O2832" s="50"/>
      <c r="P2832" s="50"/>
      <c r="Q2832" s="51"/>
      <c r="R2832" s="21"/>
    </row>
    <row r="2833" spans="2:18" x14ac:dyDescent="0.2">
      <c r="B2833" s="34">
        <v>26</v>
      </c>
      <c r="C2833" s="47">
        <v>1.022</v>
      </c>
      <c r="D2833" s="47"/>
      <c r="E2833" s="47">
        <f t="shared" si="735"/>
        <v>0.62050000000000005</v>
      </c>
      <c r="F2833" s="34">
        <f t="shared" si="734"/>
        <v>2</v>
      </c>
      <c r="G2833" s="47">
        <f t="shared" si="736"/>
        <v>1.2410000000000001</v>
      </c>
      <c r="H2833" s="54"/>
      <c r="I2833" s="33">
        <v>18</v>
      </c>
      <c r="J2833" s="33">
        <v>-1.4</v>
      </c>
      <c r="K2833" s="47">
        <f t="shared" si="737"/>
        <v>-1.4</v>
      </c>
      <c r="L2833" s="34">
        <f t="shared" si="738"/>
        <v>7.5</v>
      </c>
      <c r="M2833" s="47">
        <f t="shared" si="739"/>
        <v>-10.5</v>
      </c>
      <c r="N2833" s="50"/>
      <c r="O2833" s="50"/>
      <c r="P2833" s="50"/>
      <c r="Q2833" s="51"/>
      <c r="R2833" s="21"/>
    </row>
    <row r="2834" spans="2:18" x14ac:dyDescent="0.2">
      <c r="B2834" s="34">
        <v>28</v>
      </c>
      <c r="C2834" s="47">
        <v>1.921</v>
      </c>
      <c r="D2834" s="47"/>
      <c r="E2834" s="47">
        <f t="shared" si="735"/>
        <v>1.4715</v>
      </c>
      <c r="F2834" s="34">
        <f t="shared" si="734"/>
        <v>2</v>
      </c>
      <c r="G2834" s="47">
        <f t="shared" si="736"/>
        <v>2.9430000000000001</v>
      </c>
      <c r="H2834" s="54"/>
      <c r="I2834" s="34">
        <f>I2833+7.5</f>
        <v>25.5</v>
      </c>
      <c r="J2834" s="34">
        <f>J2833</f>
        <v>-1.4</v>
      </c>
      <c r="K2834" s="47">
        <f t="shared" si="737"/>
        <v>-1.4</v>
      </c>
      <c r="L2834" s="34">
        <f t="shared" si="738"/>
        <v>7.5</v>
      </c>
      <c r="M2834" s="47">
        <f t="shared" si="739"/>
        <v>-10.5</v>
      </c>
      <c r="N2834" s="50"/>
      <c r="O2834" s="50"/>
      <c r="P2834" s="50"/>
      <c r="Q2834" s="51"/>
      <c r="R2834" s="21"/>
    </row>
    <row r="2835" spans="2:18" x14ac:dyDescent="0.2">
      <c r="B2835" s="48">
        <v>30</v>
      </c>
      <c r="C2835" s="55">
        <v>1.91</v>
      </c>
      <c r="D2835" s="55"/>
      <c r="E2835" s="47">
        <f t="shared" si="735"/>
        <v>1.9155</v>
      </c>
      <c r="F2835" s="34">
        <f t="shared" si="734"/>
        <v>2</v>
      </c>
      <c r="G2835" s="47">
        <f t="shared" si="736"/>
        <v>3.831</v>
      </c>
      <c r="H2835" s="54"/>
      <c r="I2835" s="34">
        <f>I2834+(J2835-J2834)*2</f>
        <v>32.26</v>
      </c>
      <c r="J2835" s="34">
        <v>1.98</v>
      </c>
      <c r="K2835" s="47">
        <f t="shared" si="737"/>
        <v>0.29000000000000004</v>
      </c>
      <c r="L2835" s="34">
        <f t="shared" si="738"/>
        <v>6.759999999999998</v>
      </c>
      <c r="M2835" s="47">
        <f t="shared" si="739"/>
        <v>1.9603999999999997</v>
      </c>
      <c r="N2835" s="50"/>
      <c r="O2835" s="50"/>
      <c r="P2835" s="50"/>
      <c r="Q2835" s="51"/>
      <c r="R2835" s="21"/>
    </row>
    <row r="2836" spans="2:18" x14ac:dyDescent="0.2">
      <c r="B2836" s="48">
        <v>35</v>
      </c>
      <c r="C2836" s="55">
        <v>1.98</v>
      </c>
      <c r="D2836" s="55"/>
      <c r="E2836" s="47">
        <f t="shared" si="735"/>
        <v>1.9449999999999998</v>
      </c>
      <c r="F2836" s="34">
        <f t="shared" si="734"/>
        <v>5</v>
      </c>
      <c r="G2836" s="47">
        <f t="shared" si="736"/>
        <v>9.7249999999999996</v>
      </c>
      <c r="H2836" s="54"/>
      <c r="I2836" s="34">
        <v>35</v>
      </c>
      <c r="J2836" s="56">
        <v>1.98</v>
      </c>
      <c r="K2836" s="47">
        <f t="shared" si="737"/>
        <v>1.98</v>
      </c>
      <c r="L2836" s="34">
        <f t="shared" si="738"/>
        <v>2.740000000000002</v>
      </c>
      <c r="M2836" s="47">
        <f t="shared" si="739"/>
        <v>5.4252000000000038</v>
      </c>
      <c r="N2836" s="51"/>
      <c r="O2836" s="53"/>
      <c r="P2836" s="53"/>
      <c r="Q2836" s="51"/>
    </row>
    <row r="2837" spans="2:18" x14ac:dyDescent="0.2">
      <c r="B2837" s="48">
        <v>40</v>
      </c>
      <c r="C2837" s="55">
        <v>2.0390000000000001</v>
      </c>
      <c r="D2837" s="55"/>
      <c r="E2837" s="47">
        <f t="shared" si="735"/>
        <v>2.0095000000000001</v>
      </c>
      <c r="F2837" s="34">
        <f t="shared" si="734"/>
        <v>5</v>
      </c>
      <c r="G2837" s="47">
        <f t="shared" si="736"/>
        <v>10.047499999999999</v>
      </c>
      <c r="H2837" s="54"/>
      <c r="I2837" s="48">
        <v>40</v>
      </c>
      <c r="J2837" s="48">
        <v>2.0390000000000001</v>
      </c>
      <c r="K2837" s="47">
        <f t="shared" si="737"/>
        <v>2.0095000000000001</v>
      </c>
      <c r="L2837" s="34">
        <f t="shared" si="738"/>
        <v>5</v>
      </c>
      <c r="M2837" s="47">
        <f t="shared" si="739"/>
        <v>10.047499999999999</v>
      </c>
      <c r="N2837" s="51"/>
      <c r="O2837" s="57"/>
      <c r="P2837" s="57"/>
      <c r="Q2837" s="51"/>
    </row>
    <row r="2838" spans="2:18" x14ac:dyDescent="0.2">
      <c r="B2838" s="48">
        <v>45</v>
      </c>
      <c r="C2838" s="55">
        <v>2.13</v>
      </c>
      <c r="D2838" s="55"/>
      <c r="E2838" s="47">
        <f t="shared" si="735"/>
        <v>2.0845000000000002</v>
      </c>
      <c r="F2838" s="34">
        <f t="shared" si="734"/>
        <v>5</v>
      </c>
      <c r="G2838" s="47">
        <f t="shared" si="736"/>
        <v>10.422500000000001</v>
      </c>
      <c r="H2838" s="51"/>
      <c r="I2838" s="48">
        <v>45</v>
      </c>
      <c r="J2838" s="48">
        <v>2.13</v>
      </c>
      <c r="K2838" s="47">
        <f t="shared" si="737"/>
        <v>2.0845000000000002</v>
      </c>
      <c r="L2838" s="34">
        <f t="shared" si="738"/>
        <v>5</v>
      </c>
      <c r="M2838" s="47">
        <f t="shared" si="739"/>
        <v>10.422500000000001</v>
      </c>
      <c r="N2838" s="51"/>
      <c r="O2838" s="57"/>
      <c r="P2838" s="57"/>
      <c r="Q2838" s="51"/>
    </row>
    <row r="2839" spans="2:18" x14ac:dyDescent="0.2">
      <c r="B2839" s="48"/>
      <c r="C2839" s="55"/>
      <c r="D2839" s="55"/>
      <c r="E2839" s="47"/>
      <c r="F2839" s="34"/>
      <c r="G2839" s="47"/>
      <c r="H2839" s="51"/>
      <c r="I2839" s="48"/>
      <c r="J2839" s="48"/>
      <c r="K2839" s="47"/>
      <c r="L2839" s="34"/>
      <c r="M2839" s="47"/>
      <c r="N2839" s="57"/>
      <c r="O2839" s="57"/>
      <c r="P2839" s="57"/>
      <c r="Q2839" s="51"/>
    </row>
    <row r="2840" spans="2:18" x14ac:dyDescent="0.2">
      <c r="B2840" s="48"/>
      <c r="C2840" s="55"/>
      <c r="D2840" s="55"/>
      <c r="E2840" s="47"/>
      <c r="F2840" s="34"/>
      <c r="G2840" s="47"/>
      <c r="H2840" s="51"/>
      <c r="I2840" s="48"/>
      <c r="J2840" s="48"/>
      <c r="K2840" s="47"/>
      <c r="L2840" s="34"/>
      <c r="M2840" s="47"/>
      <c r="N2840" s="57"/>
      <c r="O2840" s="57"/>
      <c r="P2840" s="57"/>
      <c r="Q2840" s="51"/>
    </row>
    <row r="2841" spans="2:18" x14ac:dyDescent="0.2">
      <c r="B2841" s="48"/>
      <c r="C2841" s="55"/>
      <c r="D2841" s="55"/>
      <c r="E2841" s="47"/>
      <c r="F2841" s="34"/>
      <c r="G2841" s="47"/>
      <c r="H2841" s="51"/>
      <c r="I2841" s="48"/>
      <c r="J2841" s="48"/>
      <c r="K2841" s="47"/>
      <c r="L2841" s="34"/>
      <c r="M2841" s="47"/>
      <c r="N2841" s="57"/>
      <c r="O2841" s="57"/>
      <c r="P2841" s="57"/>
      <c r="Q2841" s="51"/>
    </row>
    <row r="2842" spans="2:18" x14ac:dyDescent="0.2">
      <c r="B2842" s="48"/>
      <c r="C2842" s="55"/>
      <c r="D2842" s="55"/>
      <c r="E2842" s="47"/>
      <c r="F2842" s="34"/>
      <c r="G2842" s="47"/>
      <c r="H2842" s="47"/>
      <c r="I2842" s="48"/>
      <c r="J2842" s="48"/>
      <c r="K2842" s="47"/>
      <c r="L2842" s="34"/>
      <c r="M2842" s="47"/>
      <c r="N2842" s="57"/>
      <c r="O2842" s="57"/>
      <c r="P2842" s="57"/>
      <c r="Q2842" s="51"/>
    </row>
    <row r="2843" spans="2:18" x14ac:dyDescent="0.2">
      <c r="B2843" s="48"/>
      <c r="C2843" s="55"/>
      <c r="D2843" s="55"/>
      <c r="E2843" s="47"/>
      <c r="F2843" s="34"/>
      <c r="G2843" s="47"/>
      <c r="H2843" s="47"/>
      <c r="I2843" s="48"/>
      <c r="J2843" s="48"/>
      <c r="K2843" s="47"/>
      <c r="L2843" s="34"/>
      <c r="M2843" s="47"/>
      <c r="N2843" s="53"/>
      <c r="O2843" s="57"/>
      <c r="P2843" s="57"/>
      <c r="Q2843" s="51"/>
    </row>
    <row r="2844" spans="2:18" x14ac:dyDescent="0.2">
      <c r="B2844" s="48"/>
      <c r="C2844" s="55"/>
      <c r="D2844" s="55"/>
      <c r="E2844" s="47"/>
      <c r="F2844" s="34"/>
      <c r="G2844" s="47"/>
      <c r="H2844" s="47"/>
      <c r="I2844" s="48"/>
      <c r="J2844" s="48"/>
      <c r="K2844" s="47"/>
      <c r="L2844" s="34"/>
      <c r="M2844" s="47"/>
      <c r="N2844" s="50"/>
      <c r="O2844" s="50"/>
      <c r="P2844" s="50"/>
      <c r="Q2844" s="51"/>
      <c r="R2844" s="21"/>
    </row>
    <row r="2845" spans="2:18" x14ac:dyDescent="0.2">
      <c r="B2845" s="48"/>
      <c r="C2845" s="55"/>
      <c r="D2845" s="55"/>
      <c r="E2845" s="47"/>
      <c r="F2845" s="34"/>
      <c r="G2845" s="47"/>
      <c r="H2845" s="47"/>
      <c r="I2845" s="47"/>
      <c r="J2845" s="48"/>
      <c r="K2845" s="47"/>
      <c r="L2845" s="34"/>
      <c r="M2845" s="47"/>
      <c r="N2845" s="50"/>
      <c r="O2845" s="50"/>
      <c r="P2845" s="50"/>
      <c r="Q2845" s="51"/>
      <c r="R2845" s="21"/>
    </row>
    <row r="2846" spans="2:18" x14ac:dyDescent="0.2">
      <c r="B2846" s="48"/>
      <c r="C2846" s="55"/>
      <c r="D2846" s="55"/>
      <c r="E2846" s="47"/>
      <c r="F2846" s="34"/>
      <c r="G2846" s="47"/>
      <c r="H2846" s="47"/>
      <c r="I2846" s="47"/>
      <c r="J2846" s="48"/>
      <c r="K2846" s="47"/>
      <c r="L2846" s="34"/>
      <c r="M2846" s="47"/>
      <c r="N2846" s="50"/>
      <c r="O2846" s="50"/>
      <c r="P2846" s="50"/>
      <c r="Q2846" s="51"/>
      <c r="R2846" s="21"/>
    </row>
    <row r="2847" spans="2:18" x14ac:dyDescent="0.2">
      <c r="B2847" s="48"/>
      <c r="C2847" s="55"/>
      <c r="D2847" s="55"/>
      <c r="E2847" s="47"/>
      <c r="F2847" s="34">
        <f>SUM(F2821:F2846)</f>
        <v>45</v>
      </c>
      <c r="G2847" s="47">
        <f>SUM(G2821:G2846)</f>
        <v>54.274499999999989</v>
      </c>
      <c r="H2847" s="47"/>
      <c r="I2847" s="47"/>
      <c r="J2847" s="48"/>
      <c r="K2847" s="47"/>
      <c r="L2847" s="34">
        <f>SUM(L2822:L2846)</f>
        <v>45</v>
      </c>
      <c r="M2847" s="34">
        <f>SUM(M2822:M2846)</f>
        <v>13.544100000000006</v>
      </c>
      <c r="N2847" s="50"/>
      <c r="O2847" s="50"/>
      <c r="P2847" s="50"/>
      <c r="Q2847" s="51"/>
      <c r="R2847" s="21"/>
    </row>
    <row r="2848" spans="2:18" x14ac:dyDescent="0.2">
      <c r="B2848" s="48"/>
      <c r="C2848" s="55"/>
      <c r="D2848" s="55"/>
      <c r="E2848" s="47"/>
      <c r="F2848" s="34"/>
      <c r="G2848" s="47"/>
      <c r="H2848" s="34"/>
      <c r="I2848" s="47"/>
      <c r="J2848" s="48"/>
      <c r="K2848" s="47"/>
      <c r="L2848" s="34"/>
      <c r="M2848" s="47"/>
      <c r="N2848" s="50"/>
      <c r="O2848" s="50"/>
      <c r="P2848" s="50"/>
      <c r="Q2848" s="51"/>
      <c r="R2848" s="21"/>
    </row>
    <row r="2849" spans="2:18" x14ac:dyDescent="0.2">
      <c r="B2849" s="52"/>
      <c r="C2849" s="59"/>
      <c r="D2849" s="59"/>
      <c r="E2849" s="51"/>
      <c r="F2849" s="51"/>
      <c r="G2849" s="51"/>
      <c r="H2849" s="51"/>
      <c r="I2849" s="47"/>
      <c r="J2849" s="48"/>
      <c r="K2849" s="47"/>
      <c r="L2849" s="34"/>
      <c r="M2849" s="47"/>
      <c r="N2849" s="51"/>
      <c r="O2849" s="51"/>
      <c r="P2849" s="51"/>
      <c r="Q2849" s="51"/>
    </row>
    <row r="2850" spans="2:18" x14ac:dyDescent="0.2">
      <c r="B2850" s="52"/>
      <c r="C2850" s="59"/>
      <c r="D2850" s="59"/>
      <c r="E2850" s="51"/>
      <c r="F2850" s="51"/>
      <c r="G2850" s="51"/>
      <c r="H2850" s="34" t="s">
        <v>10</v>
      </c>
      <c r="I2850" s="34"/>
      <c r="J2850" s="34">
        <f>G2847</f>
        <v>54.274499999999989</v>
      </c>
      <c r="K2850" s="47" t="s">
        <v>11</v>
      </c>
      <c r="L2850" s="34">
        <f>M2847</f>
        <v>13.544100000000006</v>
      </c>
      <c r="M2850" s="47">
        <f>J2850-L2850</f>
        <v>40.730399999999982</v>
      </c>
      <c r="N2850" s="51"/>
      <c r="O2850" s="51"/>
      <c r="P2850" s="51"/>
      <c r="Q2850" s="51"/>
    </row>
    <row r="2851" spans="2:18" x14ac:dyDescent="0.2">
      <c r="B2851" s="52"/>
      <c r="C2851" s="59"/>
      <c r="D2851" s="59"/>
      <c r="E2851" s="51"/>
      <c r="F2851" s="51"/>
      <c r="G2851" s="51"/>
      <c r="H2851" s="51"/>
      <c r="I2851" s="51"/>
      <c r="J2851" s="60"/>
      <c r="K2851" s="51"/>
      <c r="L2851" s="51"/>
      <c r="M2851" s="51"/>
      <c r="N2851" s="51"/>
      <c r="O2851" s="51"/>
      <c r="P2851" s="51"/>
      <c r="Q2851" s="51"/>
    </row>
    <row r="2852" spans="2:18" x14ac:dyDescent="0.2">
      <c r="B2852" s="52"/>
      <c r="C2852" s="59"/>
      <c r="D2852" s="59"/>
      <c r="E2852" s="51"/>
      <c r="F2852" s="51"/>
      <c r="G2852" s="51"/>
      <c r="H2852" s="51"/>
      <c r="I2852" s="51"/>
      <c r="J2852" s="60"/>
      <c r="K2852" s="51"/>
      <c r="L2852" s="51"/>
      <c r="M2852" s="51"/>
      <c r="N2852" s="51"/>
      <c r="O2852" s="51"/>
      <c r="P2852" s="51"/>
      <c r="Q2852" s="51"/>
    </row>
    <row r="2853" spans="2:18" ht="15" x14ac:dyDescent="0.2">
      <c r="B2853" s="58"/>
      <c r="C2853" s="61"/>
      <c r="D2853" s="61"/>
      <c r="E2853" s="58"/>
      <c r="F2853" s="54" t="s">
        <v>7</v>
      </c>
      <c r="G2853" s="54"/>
      <c r="H2853" s="160">
        <v>16.2</v>
      </c>
      <c r="I2853" s="160"/>
      <c r="J2853" s="58"/>
      <c r="K2853" s="58"/>
      <c r="L2853" s="58"/>
      <c r="M2853" s="58"/>
      <c r="N2853" s="57"/>
      <c r="O2853" s="57"/>
      <c r="P2853" s="57"/>
      <c r="Q2853" s="51"/>
    </row>
    <row r="2854" spans="2:18" x14ac:dyDescent="0.2">
      <c r="B2854" s="161" t="s">
        <v>8</v>
      </c>
      <c r="C2854" s="161"/>
      <c r="D2854" s="161"/>
      <c r="E2854" s="161"/>
      <c r="F2854" s="161"/>
      <c r="G2854" s="161"/>
      <c r="H2854" s="51"/>
      <c r="I2854" s="161" t="s">
        <v>9</v>
      </c>
      <c r="J2854" s="161"/>
      <c r="K2854" s="161"/>
      <c r="L2854" s="161"/>
      <c r="M2854" s="161"/>
      <c r="N2854" s="62"/>
      <c r="O2854" s="62"/>
      <c r="P2854" s="50">
        <f>I2869-I2867</f>
        <v>15</v>
      </c>
      <c r="Q2854" s="51"/>
    </row>
    <row r="2855" spans="2:18" x14ac:dyDescent="0.2">
      <c r="B2855" s="34">
        <v>0</v>
      </c>
      <c r="C2855" s="47">
        <v>0.85499999999999998</v>
      </c>
      <c r="D2855" s="47"/>
      <c r="E2855" s="34"/>
      <c r="F2855" s="34"/>
      <c r="G2855" s="34"/>
      <c r="H2855" s="34"/>
      <c r="I2855" s="33"/>
      <c r="J2855" s="33"/>
      <c r="K2855" s="47"/>
      <c r="L2855" s="34"/>
      <c r="M2855" s="47"/>
      <c r="N2855" s="50"/>
      <c r="O2855" s="50"/>
      <c r="P2855" s="50"/>
      <c r="Q2855" s="51"/>
      <c r="R2855" s="21"/>
    </row>
    <row r="2856" spans="2:18" x14ac:dyDescent="0.2">
      <c r="B2856" s="34">
        <v>5</v>
      </c>
      <c r="C2856" s="47">
        <v>0.95499999999999996</v>
      </c>
      <c r="D2856" s="47"/>
      <c r="E2856" s="47">
        <f>(C2855+C2856)/2</f>
        <v>0.90500000000000003</v>
      </c>
      <c r="F2856" s="34">
        <f t="shared" ref="F2856:F2876" si="740">B2856-B2855</f>
        <v>5</v>
      </c>
      <c r="G2856" s="47">
        <f>E2856*F2856</f>
        <v>4.5250000000000004</v>
      </c>
      <c r="H2856" s="34"/>
      <c r="I2856" s="51"/>
      <c r="J2856" s="51"/>
      <c r="K2856" s="47"/>
      <c r="L2856" s="34"/>
      <c r="M2856" s="47"/>
      <c r="N2856" s="50"/>
      <c r="O2856" s="50"/>
      <c r="P2856" s="50"/>
      <c r="Q2856" s="52"/>
      <c r="R2856" s="21"/>
    </row>
    <row r="2857" spans="2:18" x14ac:dyDescent="0.2">
      <c r="B2857" s="34">
        <v>8</v>
      </c>
      <c r="C2857" s="47">
        <v>1.175</v>
      </c>
      <c r="D2857" s="47"/>
      <c r="E2857" s="47">
        <f t="shared" ref="E2857:E2873" si="741">(C2856+C2857)/2</f>
        <v>1.0649999999999999</v>
      </c>
      <c r="F2857" s="34">
        <f t="shared" si="740"/>
        <v>3</v>
      </c>
      <c r="G2857" s="47">
        <f t="shared" ref="G2857:G2873" si="742">E2857*F2857</f>
        <v>3.1949999999999998</v>
      </c>
      <c r="H2857" s="34"/>
      <c r="I2857" s="51"/>
      <c r="J2857" s="51"/>
      <c r="K2857" s="47"/>
      <c r="L2857" s="34"/>
      <c r="M2857" s="47"/>
      <c r="N2857" s="50"/>
      <c r="O2857" s="50"/>
      <c r="P2857" s="50"/>
      <c r="Q2857" s="52"/>
      <c r="R2857" s="21"/>
    </row>
    <row r="2858" spans="2:18" x14ac:dyDescent="0.2">
      <c r="B2858" s="34">
        <v>9</v>
      </c>
      <c r="C2858" s="47">
        <v>1.6459999999999999</v>
      </c>
      <c r="D2858" s="47"/>
      <c r="E2858" s="47">
        <f t="shared" si="741"/>
        <v>1.4104999999999999</v>
      </c>
      <c r="F2858" s="34">
        <f t="shared" si="740"/>
        <v>1</v>
      </c>
      <c r="G2858" s="47">
        <f t="shared" si="742"/>
        <v>1.4104999999999999</v>
      </c>
      <c r="H2858" s="34"/>
      <c r="I2858" s="33"/>
      <c r="J2858" s="33"/>
      <c r="K2858" s="47"/>
      <c r="L2858" s="34"/>
      <c r="M2858" s="47"/>
      <c r="N2858" s="50"/>
      <c r="O2858" s="50"/>
      <c r="P2858" s="50"/>
      <c r="Q2858" s="52"/>
      <c r="R2858" s="21"/>
    </row>
    <row r="2859" spans="2:18" x14ac:dyDescent="0.2">
      <c r="B2859" s="34">
        <v>10</v>
      </c>
      <c r="C2859" s="47">
        <v>1.6559999999999999</v>
      </c>
      <c r="D2859" s="47"/>
      <c r="E2859" s="47">
        <f t="shared" si="741"/>
        <v>1.6509999999999998</v>
      </c>
      <c r="F2859" s="34">
        <f t="shared" si="740"/>
        <v>1</v>
      </c>
      <c r="G2859" s="47">
        <f t="shared" si="742"/>
        <v>1.6509999999999998</v>
      </c>
      <c r="H2859" s="34"/>
      <c r="I2859" s="33"/>
      <c r="J2859" s="33"/>
      <c r="K2859" s="47"/>
      <c r="L2859" s="34"/>
      <c r="M2859" s="47"/>
      <c r="N2859" s="50"/>
      <c r="O2859" s="50"/>
      <c r="P2859" s="50"/>
      <c r="Q2859" s="52"/>
      <c r="R2859" s="21"/>
    </row>
    <row r="2860" spans="2:18" x14ac:dyDescent="0.2">
      <c r="B2860" s="34">
        <v>12</v>
      </c>
      <c r="C2860" s="47">
        <v>0.94799999999999995</v>
      </c>
      <c r="D2860" s="47"/>
      <c r="E2860" s="47">
        <f t="shared" si="741"/>
        <v>1.302</v>
      </c>
      <c r="F2860" s="34">
        <f t="shared" si="740"/>
        <v>2</v>
      </c>
      <c r="G2860" s="47">
        <f t="shared" si="742"/>
        <v>2.6040000000000001</v>
      </c>
      <c r="H2860" s="34"/>
      <c r="I2860" s="33"/>
      <c r="J2860" s="33"/>
      <c r="K2860" s="47"/>
      <c r="L2860" s="34"/>
      <c r="M2860" s="47"/>
      <c r="N2860" s="50"/>
      <c r="O2860" s="50"/>
      <c r="P2860" s="50"/>
      <c r="Q2860" s="52"/>
      <c r="R2860" s="21"/>
    </row>
    <row r="2861" spans="2:18" x14ac:dyDescent="0.2">
      <c r="B2861" s="34">
        <v>14</v>
      </c>
      <c r="C2861" s="47">
        <v>0.05</v>
      </c>
      <c r="D2861" s="47"/>
      <c r="E2861" s="47">
        <f t="shared" si="741"/>
        <v>0.499</v>
      </c>
      <c r="F2861" s="34">
        <f t="shared" si="740"/>
        <v>2</v>
      </c>
      <c r="G2861" s="47">
        <f t="shared" si="742"/>
        <v>0.998</v>
      </c>
      <c r="H2861" s="51"/>
      <c r="I2861" s="33"/>
      <c r="J2861" s="33"/>
      <c r="K2861" s="47"/>
      <c r="L2861" s="34"/>
      <c r="M2861" s="47"/>
      <c r="N2861" s="50"/>
      <c r="O2861" s="50"/>
      <c r="P2861" s="50"/>
      <c r="Q2861" s="52"/>
      <c r="R2861" s="21"/>
    </row>
    <row r="2862" spans="2:18" x14ac:dyDescent="0.2">
      <c r="B2862" s="34">
        <v>16</v>
      </c>
      <c r="C2862" s="47">
        <v>-0.12</v>
      </c>
      <c r="D2862" s="47"/>
      <c r="E2862" s="47">
        <f t="shared" si="741"/>
        <v>-3.4999999999999996E-2</v>
      </c>
      <c r="F2862" s="34">
        <f t="shared" si="740"/>
        <v>2</v>
      </c>
      <c r="G2862" s="47">
        <f t="shared" si="742"/>
        <v>-6.9999999999999993E-2</v>
      </c>
      <c r="H2862" s="51"/>
      <c r="I2862" s="33"/>
      <c r="J2862" s="33"/>
      <c r="K2862" s="47"/>
      <c r="L2862" s="34"/>
      <c r="M2862" s="47"/>
      <c r="N2862" s="50"/>
      <c r="O2862" s="50"/>
      <c r="P2862" s="50"/>
      <c r="Q2862" s="52"/>
      <c r="R2862" s="21"/>
    </row>
    <row r="2863" spans="2:18" x14ac:dyDescent="0.2">
      <c r="B2863" s="34">
        <v>18</v>
      </c>
      <c r="C2863" s="47">
        <v>-0.124</v>
      </c>
      <c r="D2863" s="47"/>
      <c r="E2863" s="47">
        <f t="shared" si="741"/>
        <v>-0.122</v>
      </c>
      <c r="F2863" s="34">
        <f t="shared" si="740"/>
        <v>2</v>
      </c>
      <c r="G2863" s="47">
        <f t="shared" si="742"/>
        <v>-0.24399999999999999</v>
      </c>
      <c r="H2863" s="51"/>
      <c r="I2863" s="33"/>
      <c r="J2863" s="33"/>
      <c r="K2863" s="47"/>
      <c r="L2863" s="34"/>
      <c r="M2863" s="47"/>
      <c r="N2863" s="53"/>
      <c r="O2863" s="53"/>
      <c r="P2863" s="53"/>
      <c r="Q2863" s="52"/>
      <c r="R2863" s="21"/>
    </row>
    <row r="2864" spans="2:18" x14ac:dyDescent="0.2">
      <c r="B2864" s="34">
        <v>19.5</v>
      </c>
      <c r="C2864" s="47">
        <v>-0.14299999999999999</v>
      </c>
      <c r="D2864" s="47"/>
      <c r="E2864" s="47">
        <f t="shared" si="741"/>
        <v>-0.13350000000000001</v>
      </c>
      <c r="F2864" s="34">
        <f t="shared" si="740"/>
        <v>1.5</v>
      </c>
      <c r="G2864" s="47">
        <f t="shared" si="742"/>
        <v>-0.20025000000000001</v>
      </c>
      <c r="H2864" s="34"/>
      <c r="I2864" s="33">
        <v>0</v>
      </c>
      <c r="J2864" s="33">
        <v>0.85499999999999998</v>
      </c>
      <c r="K2864" s="47"/>
      <c r="L2864" s="34"/>
      <c r="M2864" s="47"/>
      <c r="N2864" s="50"/>
      <c r="O2864" s="50"/>
      <c r="P2864" s="50"/>
      <c r="Q2864" s="52"/>
      <c r="R2864" s="21"/>
    </row>
    <row r="2865" spans="2:18" x14ac:dyDescent="0.2">
      <c r="B2865" s="34">
        <v>21</v>
      </c>
      <c r="C2865" s="47">
        <v>-0.94</v>
      </c>
      <c r="D2865" s="47"/>
      <c r="E2865" s="47">
        <f t="shared" si="741"/>
        <v>-0.54149999999999998</v>
      </c>
      <c r="F2865" s="34">
        <f t="shared" si="740"/>
        <v>1.5</v>
      </c>
      <c r="G2865" s="47">
        <f t="shared" si="742"/>
        <v>-0.81224999999999992</v>
      </c>
      <c r="H2865" s="34"/>
      <c r="I2865" s="33">
        <v>5</v>
      </c>
      <c r="J2865" s="33">
        <v>0.95499999999999996</v>
      </c>
      <c r="K2865" s="47">
        <f t="shared" ref="K2865:K2874" si="743">AVERAGE(J2864,J2865)</f>
        <v>0.90500000000000003</v>
      </c>
      <c r="L2865" s="34">
        <f t="shared" ref="L2865:L2875" si="744">I2865-I2864</f>
        <v>5</v>
      </c>
      <c r="M2865" s="47">
        <f t="shared" ref="M2865:M2874" si="745">L2865*K2865</f>
        <v>4.5250000000000004</v>
      </c>
      <c r="N2865" s="53"/>
      <c r="O2865" s="53"/>
      <c r="P2865" s="53"/>
      <c r="Q2865" s="52"/>
      <c r="R2865" s="21"/>
    </row>
    <row r="2866" spans="2:18" x14ac:dyDescent="0.2">
      <c r="B2866" s="34">
        <v>23</v>
      </c>
      <c r="C2866" s="47">
        <v>6.0000000000000001E-3</v>
      </c>
      <c r="D2866" s="47"/>
      <c r="E2866" s="47">
        <f t="shared" si="741"/>
        <v>-0.46699999999999997</v>
      </c>
      <c r="F2866" s="34">
        <f t="shared" si="740"/>
        <v>2</v>
      </c>
      <c r="G2866" s="47">
        <f t="shared" si="742"/>
        <v>-0.93399999999999994</v>
      </c>
      <c r="H2866" s="34"/>
      <c r="I2866" s="34">
        <f>I2867-(J2866-J2867)*2</f>
        <v>7.54</v>
      </c>
      <c r="J2866" s="34">
        <v>1.1000000000000001</v>
      </c>
      <c r="K2866" s="47">
        <f t="shared" si="743"/>
        <v>1.0275000000000001</v>
      </c>
      <c r="L2866" s="34">
        <f t="shared" si="744"/>
        <v>2.54</v>
      </c>
      <c r="M2866" s="47">
        <f t="shared" si="745"/>
        <v>2.6098500000000002</v>
      </c>
      <c r="N2866" s="53"/>
      <c r="O2866" s="53"/>
      <c r="P2866" s="53"/>
      <c r="Q2866" s="52"/>
      <c r="R2866" s="21"/>
    </row>
    <row r="2867" spans="2:18" x14ac:dyDescent="0.2">
      <c r="B2867" s="34">
        <v>25</v>
      </c>
      <c r="C2867" s="47">
        <v>0.45500000000000002</v>
      </c>
      <c r="D2867" s="47"/>
      <c r="E2867" s="47">
        <f t="shared" si="741"/>
        <v>0.23050000000000001</v>
      </c>
      <c r="F2867" s="34">
        <f t="shared" si="740"/>
        <v>2</v>
      </c>
      <c r="G2867" s="47">
        <f t="shared" si="742"/>
        <v>0.46100000000000002</v>
      </c>
      <c r="H2867" s="34"/>
      <c r="I2867" s="33">
        <f>I2868-7.5</f>
        <v>12.5</v>
      </c>
      <c r="J2867" s="33">
        <f>J2868</f>
        <v>-1.38</v>
      </c>
      <c r="K2867" s="47">
        <f t="shared" si="743"/>
        <v>-0.1399999999999999</v>
      </c>
      <c r="L2867" s="34">
        <f t="shared" si="744"/>
        <v>4.96</v>
      </c>
      <c r="M2867" s="47">
        <f t="shared" si="745"/>
        <v>-0.69439999999999946</v>
      </c>
      <c r="N2867" s="50"/>
      <c r="O2867" s="50"/>
      <c r="P2867" s="50"/>
      <c r="Q2867" s="51"/>
      <c r="R2867" s="21"/>
    </row>
    <row r="2868" spans="2:18" x14ac:dyDescent="0.2">
      <c r="B2868" s="34">
        <v>27</v>
      </c>
      <c r="C2868" s="47">
        <v>0.95499999999999996</v>
      </c>
      <c r="D2868" s="47"/>
      <c r="E2868" s="47">
        <f t="shared" si="741"/>
        <v>0.70499999999999996</v>
      </c>
      <c r="F2868" s="34">
        <f t="shared" si="740"/>
        <v>2</v>
      </c>
      <c r="G2868" s="47">
        <f t="shared" si="742"/>
        <v>1.41</v>
      </c>
      <c r="H2868" s="54"/>
      <c r="I2868" s="33">
        <v>20</v>
      </c>
      <c r="J2868" s="33">
        <v>-1.38</v>
      </c>
      <c r="K2868" s="47">
        <f t="shared" si="743"/>
        <v>-1.38</v>
      </c>
      <c r="L2868" s="34">
        <f t="shared" si="744"/>
        <v>7.5</v>
      </c>
      <c r="M2868" s="47">
        <f t="shared" si="745"/>
        <v>-10.35</v>
      </c>
      <c r="N2868" s="50"/>
      <c r="O2868" s="50"/>
      <c r="P2868" s="50"/>
      <c r="Q2868" s="51"/>
      <c r="R2868" s="21"/>
    </row>
    <row r="2869" spans="2:18" x14ac:dyDescent="0.2">
      <c r="B2869" s="34">
        <v>29</v>
      </c>
      <c r="C2869" s="47">
        <v>1.502</v>
      </c>
      <c r="D2869" s="47"/>
      <c r="E2869" s="47">
        <f t="shared" si="741"/>
        <v>1.2284999999999999</v>
      </c>
      <c r="F2869" s="34">
        <f t="shared" si="740"/>
        <v>2</v>
      </c>
      <c r="G2869" s="47">
        <f t="shared" si="742"/>
        <v>2.4569999999999999</v>
      </c>
      <c r="H2869" s="54"/>
      <c r="I2869" s="34">
        <f>I2868+7.5</f>
        <v>27.5</v>
      </c>
      <c r="J2869" s="34">
        <f>J2868</f>
        <v>-1.38</v>
      </c>
      <c r="K2869" s="47">
        <f t="shared" si="743"/>
        <v>-1.38</v>
      </c>
      <c r="L2869" s="34">
        <f t="shared" si="744"/>
        <v>7.5</v>
      </c>
      <c r="M2869" s="47">
        <f t="shared" si="745"/>
        <v>-10.35</v>
      </c>
      <c r="N2869" s="50"/>
      <c r="O2869" s="50"/>
      <c r="P2869" s="50"/>
      <c r="Q2869" s="51"/>
      <c r="R2869" s="21"/>
    </row>
    <row r="2870" spans="2:18" x14ac:dyDescent="0.2">
      <c r="B2870" s="48">
        <v>35</v>
      </c>
      <c r="C2870" s="55">
        <v>1.4970000000000001</v>
      </c>
      <c r="D2870" s="55"/>
      <c r="E2870" s="47">
        <f t="shared" si="741"/>
        <v>1.4995000000000001</v>
      </c>
      <c r="F2870" s="34">
        <f t="shared" si="740"/>
        <v>6</v>
      </c>
      <c r="G2870" s="47">
        <f t="shared" si="742"/>
        <v>8.9969999999999999</v>
      </c>
      <c r="H2870" s="54"/>
      <c r="I2870" s="34">
        <f>I2869+(J2870-J2869)*2</f>
        <v>33.26</v>
      </c>
      <c r="J2870" s="34">
        <v>1.5</v>
      </c>
      <c r="K2870" s="47">
        <f t="shared" si="743"/>
        <v>6.0000000000000053E-2</v>
      </c>
      <c r="L2870" s="34">
        <f t="shared" si="744"/>
        <v>5.759999999999998</v>
      </c>
      <c r="M2870" s="47">
        <f t="shared" si="745"/>
        <v>0.34560000000000018</v>
      </c>
      <c r="N2870" s="50"/>
      <c r="O2870" s="50"/>
      <c r="P2870" s="50"/>
      <c r="Q2870" s="51"/>
      <c r="R2870" s="21"/>
    </row>
    <row r="2871" spans="2:18" x14ac:dyDescent="0.2">
      <c r="B2871" s="48">
        <v>40</v>
      </c>
      <c r="C2871" s="55">
        <v>1.5660000000000001</v>
      </c>
      <c r="D2871" s="55"/>
      <c r="E2871" s="47">
        <f t="shared" si="741"/>
        <v>1.5315000000000001</v>
      </c>
      <c r="F2871" s="34">
        <f t="shared" si="740"/>
        <v>5</v>
      </c>
      <c r="G2871" s="47">
        <f t="shared" si="742"/>
        <v>7.6575000000000006</v>
      </c>
      <c r="H2871" s="54"/>
      <c r="I2871" s="34">
        <v>35</v>
      </c>
      <c r="J2871" s="56">
        <v>1.4970000000000001</v>
      </c>
      <c r="K2871" s="47">
        <f t="shared" si="743"/>
        <v>1.4984999999999999</v>
      </c>
      <c r="L2871" s="34">
        <f t="shared" si="744"/>
        <v>1.740000000000002</v>
      </c>
      <c r="M2871" s="47">
        <f t="shared" si="745"/>
        <v>2.6073900000000028</v>
      </c>
      <c r="N2871" s="51"/>
      <c r="O2871" s="53"/>
      <c r="P2871" s="53"/>
      <c r="Q2871" s="51"/>
    </row>
    <row r="2872" spans="2:18" x14ac:dyDescent="0.2">
      <c r="B2872" s="48">
        <v>45</v>
      </c>
      <c r="C2872" s="55">
        <v>1.9550000000000001</v>
      </c>
      <c r="D2872" s="55"/>
      <c r="E2872" s="47">
        <f t="shared" si="741"/>
        <v>1.7605</v>
      </c>
      <c r="F2872" s="34">
        <f t="shared" si="740"/>
        <v>5</v>
      </c>
      <c r="G2872" s="47">
        <f t="shared" si="742"/>
        <v>8.8025000000000002</v>
      </c>
      <c r="H2872" s="54"/>
      <c r="I2872" s="48">
        <v>40</v>
      </c>
      <c r="J2872" s="48">
        <v>1.5660000000000001</v>
      </c>
      <c r="K2872" s="47">
        <f t="shared" si="743"/>
        <v>1.5315000000000001</v>
      </c>
      <c r="L2872" s="34">
        <f t="shared" si="744"/>
        <v>5</v>
      </c>
      <c r="M2872" s="47">
        <f t="shared" si="745"/>
        <v>7.6575000000000006</v>
      </c>
      <c r="N2872" s="51"/>
      <c r="O2872" s="57"/>
      <c r="P2872" s="57"/>
      <c r="Q2872" s="51"/>
    </row>
    <row r="2873" spans="2:18" x14ac:dyDescent="0.2">
      <c r="B2873" s="48">
        <v>47</v>
      </c>
      <c r="C2873" s="55">
        <v>3.1549999999999998</v>
      </c>
      <c r="D2873" s="55"/>
      <c r="E2873" s="47">
        <f t="shared" si="741"/>
        <v>2.5549999999999997</v>
      </c>
      <c r="F2873" s="34">
        <f t="shared" si="740"/>
        <v>2</v>
      </c>
      <c r="G2873" s="47">
        <f t="shared" si="742"/>
        <v>5.1099999999999994</v>
      </c>
      <c r="H2873" s="51"/>
      <c r="I2873" s="48">
        <v>45</v>
      </c>
      <c r="J2873" s="48">
        <v>1.9550000000000001</v>
      </c>
      <c r="K2873" s="47">
        <f t="shared" si="743"/>
        <v>1.7605</v>
      </c>
      <c r="L2873" s="34">
        <f t="shared" si="744"/>
        <v>5</v>
      </c>
      <c r="M2873" s="47">
        <f t="shared" si="745"/>
        <v>8.8025000000000002</v>
      </c>
      <c r="N2873" s="51"/>
      <c r="O2873" s="57"/>
      <c r="P2873" s="57"/>
      <c r="Q2873" s="51"/>
    </row>
    <row r="2874" spans="2:18" x14ac:dyDescent="0.2">
      <c r="B2874" s="48">
        <v>49</v>
      </c>
      <c r="C2874" s="55">
        <v>4.4550000000000001</v>
      </c>
      <c r="D2874" s="55"/>
      <c r="E2874" s="47">
        <f t="shared" ref="E2874:E2876" si="746">(C2873+C2874)/2</f>
        <v>3.8049999999999997</v>
      </c>
      <c r="F2874" s="34">
        <f t="shared" si="740"/>
        <v>2</v>
      </c>
      <c r="G2874" s="47">
        <f t="shared" ref="G2874:G2876" si="747">E2874*F2874</f>
        <v>7.6099999999999994</v>
      </c>
      <c r="H2874" s="51"/>
      <c r="I2874" s="48">
        <v>47</v>
      </c>
      <c r="J2874" s="48">
        <v>3.1549999999999998</v>
      </c>
      <c r="K2874" s="47">
        <f t="shared" si="743"/>
        <v>2.5549999999999997</v>
      </c>
      <c r="L2874" s="34">
        <f t="shared" si="744"/>
        <v>2</v>
      </c>
      <c r="M2874" s="47">
        <f t="shared" si="745"/>
        <v>5.1099999999999994</v>
      </c>
      <c r="N2874" s="57"/>
      <c r="O2874" s="57"/>
      <c r="P2874" s="57"/>
      <c r="Q2874" s="51"/>
    </row>
    <row r="2875" spans="2:18" x14ac:dyDescent="0.2">
      <c r="B2875" s="48">
        <v>54</v>
      </c>
      <c r="C2875" s="55">
        <v>4.4660000000000002</v>
      </c>
      <c r="D2875" s="55"/>
      <c r="E2875" s="47">
        <f t="shared" si="746"/>
        <v>4.4604999999999997</v>
      </c>
      <c r="F2875" s="34">
        <f t="shared" si="740"/>
        <v>5</v>
      </c>
      <c r="G2875" s="47">
        <f t="shared" si="747"/>
        <v>22.302499999999998</v>
      </c>
      <c r="H2875" s="51"/>
      <c r="I2875" s="48">
        <v>49</v>
      </c>
      <c r="J2875" s="48">
        <v>4.4550000000000001</v>
      </c>
      <c r="K2875" s="47">
        <f t="shared" ref="K2875" si="748">(J2874+J2875)/2</f>
        <v>3.8049999999999997</v>
      </c>
      <c r="L2875" s="34">
        <f t="shared" si="744"/>
        <v>2</v>
      </c>
      <c r="M2875" s="47">
        <f t="shared" ref="M2875" si="749">K2875*L2875</f>
        <v>7.6099999999999994</v>
      </c>
      <c r="N2875" s="57"/>
      <c r="O2875" s="57"/>
      <c r="P2875" s="57"/>
      <c r="Q2875" s="51"/>
    </row>
    <row r="2876" spans="2:18" x14ac:dyDescent="0.2">
      <c r="B2876" s="48">
        <v>59</v>
      </c>
      <c r="C2876" s="55">
        <v>4.43</v>
      </c>
      <c r="D2876" s="55"/>
      <c r="E2876" s="47">
        <f t="shared" si="746"/>
        <v>4.4480000000000004</v>
      </c>
      <c r="F2876" s="34">
        <f t="shared" si="740"/>
        <v>5</v>
      </c>
      <c r="G2876" s="47">
        <f t="shared" si="747"/>
        <v>22.240000000000002</v>
      </c>
      <c r="H2876" s="51"/>
      <c r="I2876" s="48">
        <v>54</v>
      </c>
      <c r="J2876" s="48">
        <v>4.4660000000000002</v>
      </c>
      <c r="K2876" s="47">
        <f t="shared" ref="K2876:K2877" si="750">(J2875+J2876)/2</f>
        <v>4.4604999999999997</v>
      </c>
      <c r="L2876" s="34">
        <f t="shared" ref="L2876:L2877" si="751">I2876-I2875</f>
        <v>5</v>
      </c>
      <c r="M2876" s="47">
        <f t="shared" ref="M2876:M2877" si="752">K2876*L2876</f>
        <v>22.302499999999998</v>
      </c>
      <c r="N2876" s="57"/>
      <c r="O2876" s="57"/>
      <c r="P2876" s="57"/>
      <c r="Q2876" s="51"/>
    </row>
    <row r="2877" spans="2:18" x14ac:dyDescent="0.2">
      <c r="B2877" s="48"/>
      <c r="C2877" s="55"/>
      <c r="D2877" s="55"/>
      <c r="E2877" s="47"/>
      <c r="F2877" s="34"/>
      <c r="G2877" s="47"/>
      <c r="H2877" s="47"/>
      <c r="I2877" s="48">
        <v>59</v>
      </c>
      <c r="J2877" s="48">
        <v>4.43</v>
      </c>
      <c r="K2877" s="47">
        <f t="shared" si="750"/>
        <v>4.4480000000000004</v>
      </c>
      <c r="L2877" s="34">
        <f t="shared" si="751"/>
        <v>5</v>
      </c>
      <c r="M2877" s="47">
        <f t="shared" si="752"/>
        <v>22.240000000000002</v>
      </c>
      <c r="N2877" s="57"/>
      <c r="O2877" s="57"/>
      <c r="P2877" s="57"/>
      <c r="Q2877" s="51"/>
    </row>
    <row r="2878" spans="2:18" x14ac:dyDescent="0.2">
      <c r="B2878" s="48"/>
      <c r="C2878" s="55"/>
      <c r="D2878" s="55"/>
      <c r="E2878" s="47"/>
      <c r="F2878" s="34"/>
      <c r="G2878" s="47"/>
      <c r="H2878" s="47"/>
      <c r="I2878" s="48"/>
      <c r="J2878" s="48"/>
      <c r="K2878" s="47"/>
      <c r="L2878" s="34"/>
      <c r="M2878" s="47"/>
      <c r="N2878" s="53"/>
      <c r="O2878" s="57"/>
      <c r="P2878" s="57"/>
      <c r="Q2878" s="51"/>
    </row>
    <row r="2879" spans="2:18" x14ac:dyDescent="0.2">
      <c r="B2879" s="48"/>
      <c r="C2879" s="55"/>
      <c r="D2879" s="55"/>
      <c r="E2879" s="47"/>
      <c r="F2879" s="34"/>
      <c r="G2879" s="47"/>
      <c r="H2879" s="47"/>
      <c r="I2879" s="48"/>
      <c r="J2879" s="48"/>
      <c r="K2879" s="47"/>
      <c r="L2879" s="34"/>
      <c r="M2879" s="47"/>
      <c r="N2879" s="50"/>
      <c r="O2879" s="50"/>
      <c r="P2879" s="50"/>
      <c r="Q2879" s="51"/>
      <c r="R2879" s="21"/>
    </row>
    <row r="2880" spans="2:18" x14ac:dyDescent="0.2">
      <c r="B2880" s="48"/>
      <c r="C2880" s="55"/>
      <c r="D2880" s="55"/>
      <c r="E2880" s="47"/>
      <c r="F2880" s="34"/>
      <c r="G2880" s="47"/>
      <c r="H2880" s="47"/>
      <c r="I2880" s="47"/>
      <c r="J2880" s="48"/>
      <c r="K2880" s="47"/>
      <c r="L2880" s="34"/>
      <c r="M2880" s="47"/>
      <c r="N2880" s="50"/>
      <c r="O2880" s="50"/>
      <c r="P2880" s="50"/>
      <c r="Q2880" s="51"/>
      <c r="R2880" s="21"/>
    </row>
    <row r="2881" spans="2:18" x14ac:dyDescent="0.2">
      <c r="B2881" s="48"/>
      <c r="C2881" s="55"/>
      <c r="D2881" s="55"/>
      <c r="E2881" s="47"/>
      <c r="F2881" s="34"/>
      <c r="G2881" s="47"/>
      <c r="H2881" s="47"/>
      <c r="I2881" s="47"/>
      <c r="J2881" s="48"/>
      <c r="K2881" s="47"/>
      <c r="L2881" s="34"/>
      <c r="M2881" s="47"/>
      <c r="N2881" s="50"/>
      <c r="O2881" s="50"/>
      <c r="P2881" s="50"/>
      <c r="Q2881" s="51"/>
      <c r="R2881" s="21"/>
    </row>
    <row r="2882" spans="2:18" x14ac:dyDescent="0.2">
      <c r="B2882" s="48"/>
      <c r="C2882" s="55"/>
      <c r="D2882" s="55"/>
      <c r="E2882" s="47"/>
      <c r="F2882" s="34">
        <f>SUM(F2856:F2881)</f>
        <v>59</v>
      </c>
      <c r="G2882" s="47">
        <f>SUM(G2856:G2881)</f>
        <v>99.170500000000004</v>
      </c>
      <c r="H2882" s="47"/>
      <c r="I2882" s="47"/>
      <c r="J2882" s="48"/>
      <c r="K2882" s="47"/>
      <c r="L2882" s="34">
        <f>SUM(L2857:L2881)</f>
        <v>59</v>
      </c>
      <c r="M2882" s="34">
        <f>SUM(M2857:M2881)</f>
        <v>62.415939999999999</v>
      </c>
      <c r="N2882" s="50"/>
      <c r="O2882" s="50"/>
      <c r="P2882" s="50"/>
      <c r="Q2882" s="51"/>
      <c r="R2882" s="21"/>
    </row>
    <row r="2883" spans="2:18" x14ac:dyDescent="0.2">
      <c r="B2883" s="48"/>
      <c r="C2883" s="55"/>
      <c r="D2883" s="55"/>
      <c r="E2883" s="47"/>
      <c r="F2883" s="34"/>
      <c r="G2883" s="47"/>
      <c r="H2883" s="34"/>
      <c r="I2883" s="47"/>
      <c r="J2883" s="48"/>
      <c r="K2883" s="47"/>
      <c r="L2883" s="34"/>
      <c r="M2883" s="47"/>
      <c r="N2883" s="50"/>
      <c r="O2883" s="50"/>
      <c r="P2883" s="50"/>
      <c r="Q2883" s="51"/>
      <c r="R2883" s="21"/>
    </row>
    <row r="2884" spans="2:18" x14ac:dyDescent="0.2">
      <c r="B2884" s="52"/>
      <c r="C2884" s="59"/>
      <c r="D2884" s="59"/>
      <c r="E2884" s="51"/>
      <c r="F2884" s="51"/>
      <c r="G2884" s="51"/>
      <c r="H2884" s="51"/>
      <c r="I2884" s="47"/>
      <c r="J2884" s="48"/>
      <c r="K2884" s="47"/>
      <c r="L2884" s="34"/>
      <c r="M2884" s="47"/>
      <c r="N2884" s="51"/>
      <c r="O2884" s="51"/>
      <c r="P2884" s="51"/>
      <c r="Q2884" s="51"/>
    </row>
    <row r="2885" spans="2:18" x14ac:dyDescent="0.2">
      <c r="B2885" s="52"/>
      <c r="C2885" s="59"/>
      <c r="D2885" s="59"/>
      <c r="E2885" s="51"/>
      <c r="F2885" s="51"/>
      <c r="G2885" s="51"/>
      <c r="H2885" s="34" t="s">
        <v>10</v>
      </c>
      <c r="I2885" s="34"/>
      <c r="J2885" s="34">
        <f>G2882</f>
        <v>99.170500000000004</v>
      </c>
      <c r="K2885" s="47" t="s">
        <v>11</v>
      </c>
      <c r="L2885" s="34">
        <f>M2882</f>
        <v>62.415939999999999</v>
      </c>
      <c r="M2885" s="47">
        <f>J2885-L2885</f>
        <v>36.754560000000005</v>
      </c>
      <c r="N2885" s="51"/>
      <c r="O2885" s="51"/>
      <c r="P2885" s="51"/>
      <c r="Q2885" s="51"/>
    </row>
    <row r="2886" spans="2:18" ht="15" x14ac:dyDescent="0.2">
      <c r="B2886" s="58"/>
      <c r="C2886" s="61"/>
      <c r="D2886" s="61"/>
      <c r="E2886" s="58"/>
      <c r="F2886" s="54" t="s">
        <v>7</v>
      </c>
      <c r="G2886" s="54"/>
      <c r="H2886" s="160">
        <v>16.399999999999999</v>
      </c>
      <c r="I2886" s="160"/>
      <c r="J2886" s="58"/>
      <c r="K2886" s="58"/>
      <c r="L2886" s="58"/>
      <c r="M2886" s="58"/>
      <c r="N2886" s="57"/>
      <c r="O2886" s="57"/>
      <c r="P2886" s="57"/>
      <c r="Q2886" s="51"/>
    </row>
    <row r="2887" spans="2:18" x14ac:dyDescent="0.2">
      <c r="B2887" s="161" t="s">
        <v>8</v>
      </c>
      <c r="C2887" s="161"/>
      <c r="D2887" s="161"/>
      <c r="E2887" s="161"/>
      <c r="F2887" s="161"/>
      <c r="G2887" s="161"/>
      <c r="H2887" s="51"/>
      <c r="I2887" s="161" t="s">
        <v>9</v>
      </c>
      <c r="J2887" s="161"/>
      <c r="K2887" s="161"/>
      <c r="L2887" s="161"/>
      <c r="M2887" s="161"/>
      <c r="N2887" s="62"/>
      <c r="O2887" s="62"/>
      <c r="P2887" s="50">
        <f>I2902-I2900</f>
        <v>15</v>
      </c>
      <c r="Q2887" s="51"/>
    </row>
    <row r="2888" spans="2:18" x14ac:dyDescent="0.2">
      <c r="B2888" s="34">
        <v>0</v>
      </c>
      <c r="C2888" s="47">
        <v>2.7839999999999998</v>
      </c>
      <c r="D2888" s="47"/>
      <c r="E2888" s="34"/>
      <c r="F2888" s="34"/>
      <c r="G2888" s="34"/>
      <c r="H2888" s="34"/>
      <c r="I2888" s="33"/>
      <c r="J2888" s="33"/>
      <c r="K2888" s="47"/>
      <c r="L2888" s="34"/>
      <c r="M2888" s="47"/>
      <c r="N2888" s="50"/>
      <c r="O2888" s="50"/>
      <c r="P2888" s="50"/>
      <c r="Q2888" s="51"/>
      <c r="R2888" s="21"/>
    </row>
    <row r="2889" spans="2:18" x14ac:dyDescent="0.2">
      <c r="B2889" s="34">
        <v>5</v>
      </c>
      <c r="C2889" s="47">
        <v>2.754</v>
      </c>
      <c r="D2889" s="47"/>
      <c r="E2889" s="47">
        <f>(C2888+C2889)/2</f>
        <v>2.7690000000000001</v>
      </c>
      <c r="F2889" s="34">
        <f t="shared" ref="F2889:F2903" si="753">B2889-B2888</f>
        <v>5</v>
      </c>
      <c r="G2889" s="47">
        <f>E2889*F2889</f>
        <v>13.845000000000001</v>
      </c>
      <c r="H2889" s="34"/>
      <c r="I2889" s="51"/>
      <c r="J2889" s="51"/>
      <c r="K2889" s="47"/>
      <c r="L2889" s="34"/>
      <c r="M2889" s="47"/>
      <c r="N2889" s="50"/>
      <c r="O2889" s="50"/>
      <c r="P2889" s="50"/>
      <c r="Q2889" s="52"/>
      <c r="R2889" s="21"/>
    </row>
    <row r="2890" spans="2:18" x14ac:dyDescent="0.2">
      <c r="B2890" s="34">
        <v>10</v>
      </c>
      <c r="C2890" s="47">
        <v>2.7440000000000002</v>
      </c>
      <c r="D2890" s="47"/>
      <c r="E2890" s="47">
        <f t="shared" ref="E2890:E2903" si="754">(C2889+C2890)/2</f>
        <v>2.7490000000000001</v>
      </c>
      <c r="F2890" s="34">
        <f t="shared" si="753"/>
        <v>5</v>
      </c>
      <c r="G2890" s="47">
        <f t="shared" ref="G2890:G2903" si="755">E2890*F2890</f>
        <v>13.745000000000001</v>
      </c>
      <c r="H2890" s="34"/>
      <c r="I2890" s="51"/>
      <c r="J2890" s="51"/>
      <c r="K2890" s="47"/>
      <c r="L2890" s="34"/>
      <c r="M2890" s="47"/>
      <c r="N2890" s="50"/>
      <c r="O2890" s="50"/>
      <c r="P2890" s="50"/>
      <c r="Q2890" s="52"/>
      <c r="R2890" s="21"/>
    </row>
    <row r="2891" spans="2:18" x14ac:dyDescent="0.2">
      <c r="B2891" s="34">
        <v>12</v>
      </c>
      <c r="C2891" s="47">
        <v>1.643</v>
      </c>
      <c r="D2891" s="47"/>
      <c r="E2891" s="47">
        <f t="shared" si="754"/>
        <v>2.1935000000000002</v>
      </c>
      <c r="F2891" s="34">
        <f t="shared" si="753"/>
        <v>2</v>
      </c>
      <c r="G2891" s="47">
        <f t="shared" si="755"/>
        <v>4.3870000000000005</v>
      </c>
      <c r="H2891" s="34"/>
      <c r="I2891" s="33"/>
      <c r="J2891" s="33"/>
      <c r="K2891" s="47"/>
      <c r="L2891" s="34"/>
      <c r="M2891" s="47"/>
      <c r="N2891" s="50"/>
      <c r="O2891" s="50"/>
      <c r="P2891" s="50"/>
      <c r="Q2891" s="52"/>
      <c r="R2891" s="21"/>
    </row>
    <row r="2892" spans="2:18" x14ac:dyDescent="0.2">
      <c r="B2892" s="34">
        <v>14</v>
      </c>
      <c r="C2892" s="47">
        <v>0.64300000000000002</v>
      </c>
      <c r="D2892" s="47"/>
      <c r="E2892" s="47">
        <f t="shared" si="754"/>
        <v>1.143</v>
      </c>
      <c r="F2892" s="34">
        <f t="shared" si="753"/>
        <v>2</v>
      </c>
      <c r="G2892" s="47">
        <f t="shared" si="755"/>
        <v>2.286</v>
      </c>
      <c r="H2892" s="34"/>
      <c r="I2892" s="33"/>
      <c r="J2892" s="33"/>
      <c r="K2892" s="47"/>
      <c r="L2892" s="34"/>
      <c r="M2892" s="47"/>
      <c r="N2892" s="50"/>
      <c r="O2892" s="50"/>
      <c r="P2892" s="50"/>
      <c r="Q2892" s="52"/>
      <c r="R2892" s="21"/>
    </row>
    <row r="2893" spans="2:18" x14ac:dyDescent="0.2">
      <c r="B2893" s="34">
        <v>16</v>
      </c>
      <c r="C2893" s="47">
        <v>-0.25600000000000001</v>
      </c>
      <c r="D2893" s="47"/>
      <c r="E2893" s="47">
        <f t="shared" si="754"/>
        <v>0.19350000000000001</v>
      </c>
      <c r="F2893" s="34">
        <f t="shared" si="753"/>
        <v>2</v>
      </c>
      <c r="G2893" s="47">
        <f t="shared" si="755"/>
        <v>0.38700000000000001</v>
      </c>
      <c r="H2893" s="34"/>
      <c r="I2893" s="33"/>
      <c r="J2893" s="33"/>
      <c r="K2893" s="47"/>
      <c r="L2893" s="34"/>
      <c r="M2893" s="47"/>
      <c r="N2893" s="50"/>
      <c r="O2893" s="50"/>
      <c r="P2893" s="50"/>
      <c r="Q2893" s="52"/>
      <c r="R2893" s="21"/>
    </row>
    <row r="2894" spans="2:18" x14ac:dyDescent="0.2">
      <c r="B2894" s="34">
        <v>18</v>
      </c>
      <c r="C2894" s="47">
        <v>-0.34599999999999997</v>
      </c>
      <c r="D2894" s="47"/>
      <c r="E2894" s="47">
        <f t="shared" si="754"/>
        <v>-0.30099999999999999</v>
      </c>
      <c r="F2894" s="34">
        <f t="shared" si="753"/>
        <v>2</v>
      </c>
      <c r="G2894" s="47">
        <f t="shared" si="755"/>
        <v>-0.60199999999999998</v>
      </c>
      <c r="H2894" s="51"/>
      <c r="I2894" s="33"/>
      <c r="J2894" s="33"/>
      <c r="K2894" s="47"/>
      <c r="L2894" s="34"/>
      <c r="M2894" s="47"/>
      <c r="N2894" s="50"/>
      <c r="O2894" s="50"/>
      <c r="P2894" s="50"/>
      <c r="Q2894" s="52"/>
      <c r="R2894" s="21"/>
    </row>
    <row r="2895" spans="2:18" x14ac:dyDescent="0.2">
      <c r="B2895" s="34">
        <v>20</v>
      </c>
      <c r="C2895" s="47">
        <v>-0.26500000000000001</v>
      </c>
      <c r="D2895" s="47"/>
      <c r="E2895" s="47">
        <f t="shared" si="754"/>
        <v>-0.30549999999999999</v>
      </c>
      <c r="F2895" s="34">
        <f t="shared" si="753"/>
        <v>2</v>
      </c>
      <c r="G2895" s="47">
        <f t="shared" si="755"/>
        <v>-0.61099999999999999</v>
      </c>
      <c r="H2895" s="51"/>
      <c r="I2895" s="33"/>
      <c r="J2895" s="33"/>
      <c r="K2895" s="47"/>
      <c r="L2895" s="34"/>
      <c r="M2895" s="47"/>
      <c r="N2895" s="50"/>
      <c r="O2895" s="50"/>
      <c r="P2895" s="50"/>
      <c r="Q2895" s="52"/>
      <c r="R2895" s="21"/>
    </row>
    <row r="2896" spans="2:18" x14ac:dyDescent="0.2">
      <c r="B2896" s="34">
        <v>22</v>
      </c>
      <c r="C2896" s="47">
        <v>0.13800000000000001</v>
      </c>
      <c r="D2896" s="47"/>
      <c r="E2896" s="47">
        <f t="shared" si="754"/>
        <v>-6.3500000000000001E-2</v>
      </c>
      <c r="F2896" s="34">
        <f t="shared" si="753"/>
        <v>2</v>
      </c>
      <c r="G2896" s="47">
        <f t="shared" si="755"/>
        <v>-0.127</v>
      </c>
      <c r="H2896" s="51"/>
      <c r="I2896" s="33"/>
      <c r="J2896" s="33"/>
      <c r="K2896" s="47"/>
      <c r="L2896" s="34"/>
      <c r="M2896" s="47"/>
      <c r="N2896" s="53"/>
      <c r="O2896" s="53"/>
      <c r="P2896" s="53"/>
      <c r="Q2896" s="52"/>
      <c r="R2896" s="21"/>
    </row>
    <row r="2897" spans="2:18" x14ac:dyDescent="0.2">
      <c r="B2897" s="34">
        <v>24</v>
      </c>
      <c r="C2897" s="47">
        <v>1.9430000000000001</v>
      </c>
      <c r="D2897" s="47"/>
      <c r="E2897" s="47">
        <f t="shared" si="754"/>
        <v>1.0405</v>
      </c>
      <c r="F2897" s="34">
        <f t="shared" si="753"/>
        <v>2</v>
      </c>
      <c r="G2897" s="47">
        <f t="shared" si="755"/>
        <v>2.081</v>
      </c>
      <c r="H2897" s="34"/>
      <c r="I2897" s="33"/>
      <c r="J2897" s="33"/>
      <c r="K2897" s="47"/>
      <c r="L2897" s="34"/>
      <c r="M2897" s="47"/>
      <c r="N2897" s="50"/>
      <c r="O2897" s="50"/>
      <c r="P2897" s="50"/>
      <c r="Q2897" s="52"/>
      <c r="R2897" s="21"/>
    </row>
    <row r="2898" spans="2:18" x14ac:dyDescent="0.2">
      <c r="B2898" s="34">
        <v>26</v>
      </c>
      <c r="C2898" s="47">
        <v>3.1440000000000001</v>
      </c>
      <c r="D2898" s="47"/>
      <c r="E2898" s="47">
        <f t="shared" si="754"/>
        <v>2.5434999999999999</v>
      </c>
      <c r="F2898" s="34">
        <f t="shared" si="753"/>
        <v>2</v>
      </c>
      <c r="G2898" s="47">
        <f t="shared" si="755"/>
        <v>5.0869999999999997</v>
      </c>
      <c r="H2898" s="34"/>
      <c r="I2898" s="33">
        <v>0</v>
      </c>
      <c r="J2898" s="33">
        <v>2.7839999999999998</v>
      </c>
      <c r="K2898" s="47"/>
      <c r="L2898" s="34"/>
      <c r="M2898" s="47"/>
      <c r="N2898" s="53"/>
      <c r="O2898" s="53"/>
      <c r="P2898" s="53"/>
      <c r="Q2898" s="52"/>
      <c r="R2898" s="21"/>
    </row>
    <row r="2899" spans="2:18" x14ac:dyDescent="0.2">
      <c r="B2899" s="34">
        <v>30</v>
      </c>
      <c r="C2899" s="47">
        <v>3.1349999999999998</v>
      </c>
      <c r="D2899" s="47"/>
      <c r="E2899" s="47">
        <f t="shared" si="754"/>
        <v>3.1395</v>
      </c>
      <c r="F2899" s="34">
        <f t="shared" si="753"/>
        <v>4</v>
      </c>
      <c r="G2899" s="47">
        <f t="shared" si="755"/>
        <v>12.558</v>
      </c>
      <c r="H2899" s="34"/>
      <c r="I2899" s="34">
        <f>I2900-(J2899-J2900)*2</f>
        <v>1.2799999999999994</v>
      </c>
      <c r="J2899" s="34">
        <v>2.75</v>
      </c>
      <c r="K2899" s="47">
        <f t="shared" ref="K2899:K2905" si="756">AVERAGE(J2898,J2899)</f>
        <v>2.7669999999999999</v>
      </c>
      <c r="L2899" s="34">
        <f t="shared" ref="L2899:L2905" si="757">I2899-I2898</f>
        <v>1.2799999999999994</v>
      </c>
      <c r="M2899" s="47">
        <f t="shared" ref="M2899:M2905" si="758">L2899*K2899</f>
        <v>3.5417599999999982</v>
      </c>
      <c r="N2899" s="53"/>
      <c r="O2899" s="53"/>
      <c r="P2899" s="53"/>
      <c r="Q2899" s="52"/>
      <c r="R2899" s="21"/>
    </row>
    <row r="2900" spans="2:18" x14ac:dyDescent="0.2">
      <c r="B2900" s="34">
        <v>32</v>
      </c>
      <c r="C2900" s="47">
        <v>4.0430000000000001</v>
      </c>
      <c r="D2900" s="47"/>
      <c r="E2900" s="47">
        <f t="shared" si="754"/>
        <v>3.589</v>
      </c>
      <c r="F2900" s="34">
        <f t="shared" si="753"/>
        <v>2</v>
      </c>
      <c r="G2900" s="47">
        <f t="shared" si="755"/>
        <v>7.1779999999999999</v>
      </c>
      <c r="H2900" s="34"/>
      <c r="I2900" s="33">
        <f>I2901-7.5</f>
        <v>9.5</v>
      </c>
      <c r="J2900" s="33">
        <f>J2901</f>
        <v>-1.36</v>
      </c>
      <c r="K2900" s="47">
        <f t="shared" si="756"/>
        <v>0.69499999999999995</v>
      </c>
      <c r="L2900" s="34">
        <f t="shared" si="757"/>
        <v>8.2200000000000006</v>
      </c>
      <c r="M2900" s="47">
        <f t="shared" si="758"/>
        <v>5.7129000000000003</v>
      </c>
      <c r="N2900" s="50"/>
      <c r="O2900" s="50"/>
      <c r="P2900" s="50"/>
      <c r="Q2900" s="51"/>
      <c r="R2900" s="21"/>
    </row>
    <row r="2901" spans="2:18" x14ac:dyDescent="0.2">
      <c r="B2901" s="34">
        <v>35</v>
      </c>
      <c r="C2901" s="47">
        <v>4.7439999999999998</v>
      </c>
      <c r="D2901" s="47"/>
      <c r="E2901" s="47">
        <f t="shared" si="754"/>
        <v>4.3934999999999995</v>
      </c>
      <c r="F2901" s="34">
        <f t="shared" si="753"/>
        <v>3</v>
      </c>
      <c r="G2901" s="47">
        <f t="shared" si="755"/>
        <v>13.180499999999999</v>
      </c>
      <c r="H2901" s="54"/>
      <c r="I2901" s="33">
        <v>17</v>
      </c>
      <c r="J2901" s="33">
        <v>-1.36</v>
      </c>
      <c r="K2901" s="47">
        <f t="shared" si="756"/>
        <v>-1.36</v>
      </c>
      <c r="L2901" s="34">
        <f t="shared" si="757"/>
        <v>7.5</v>
      </c>
      <c r="M2901" s="47">
        <f t="shared" si="758"/>
        <v>-10.200000000000001</v>
      </c>
      <c r="N2901" s="50"/>
      <c r="O2901" s="50"/>
      <c r="P2901" s="50"/>
      <c r="Q2901" s="51"/>
      <c r="R2901" s="21"/>
    </row>
    <row r="2902" spans="2:18" x14ac:dyDescent="0.2">
      <c r="B2902" s="34">
        <v>39</v>
      </c>
      <c r="C2902" s="47">
        <v>4.7679999999999998</v>
      </c>
      <c r="D2902" s="47"/>
      <c r="E2902" s="47">
        <f t="shared" si="754"/>
        <v>4.7560000000000002</v>
      </c>
      <c r="F2902" s="34">
        <f t="shared" si="753"/>
        <v>4</v>
      </c>
      <c r="G2902" s="47">
        <f t="shared" si="755"/>
        <v>19.024000000000001</v>
      </c>
      <c r="H2902" s="54"/>
      <c r="I2902" s="34">
        <f>I2901+7.5</f>
        <v>24.5</v>
      </c>
      <c r="J2902" s="34">
        <f>J2901</f>
        <v>-1.36</v>
      </c>
      <c r="K2902" s="47">
        <f t="shared" si="756"/>
        <v>-1.36</v>
      </c>
      <c r="L2902" s="34">
        <f t="shared" si="757"/>
        <v>7.5</v>
      </c>
      <c r="M2902" s="47">
        <f t="shared" si="758"/>
        <v>-10.200000000000001</v>
      </c>
      <c r="N2902" s="50"/>
      <c r="O2902" s="50"/>
      <c r="P2902" s="50"/>
      <c r="Q2902" s="51"/>
      <c r="R2902" s="21"/>
    </row>
    <row r="2903" spans="2:18" x14ac:dyDescent="0.2">
      <c r="B2903" s="48">
        <v>44</v>
      </c>
      <c r="C2903" s="55">
        <v>4.7350000000000003</v>
      </c>
      <c r="D2903" s="55"/>
      <c r="E2903" s="47">
        <f t="shared" si="754"/>
        <v>4.7515000000000001</v>
      </c>
      <c r="F2903" s="34">
        <f t="shared" si="753"/>
        <v>5</v>
      </c>
      <c r="G2903" s="47">
        <f t="shared" si="755"/>
        <v>23.7575</v>
      </c>
      <c r="H2903" s="54"/>
      <c r="I2903" s="34">
        <f>I2902+(J2903-J2902)*2</f>
        <v>36.76</v>
      </c>
      <c r="J2903" s="34">
        <v>4.7699999999999996</v>
      </c>
      <c r="K2903" s="47">
        <f t="shared" si="756"/>
        <v>1.7049999999999996</v>
      </c>
      <c r="L2903" s="34">
        <f t="shared" si="757"/>
        <v>12.259999999999998</v>
      </c>
      <c r="M2903" s="47">
        <f t="shared" si="758"/>
        <v>20.903299999999991</v>
      </c>
      <c r="N2903" s="50"/>
      <c r="O2903" s="50"/>
      <c r="P2903" s="50"/>
      <c r="Q2903" s="51"/>
      <c r="R2903" s="21"/>
    </row>
    <row r="2904" spans="2:18" x14ac:dyDescent="0.2">
      <c r="B2904" s="48"/>
      <c r="C2904" s="55"/>
      <c r="D2904" s="55"/>
      <c r="E2904" s="47"/>
      <c r="F2904" s="34"/>
      <c r="G2904" s="47"/>
      <c r="H2904" s="54"/>
      <c r="I2904" s="34">
        <v>39</v>
      </c>
      <c r="J2904" s="56">
        <v>4.7679999999999998</v>
      </c>
      <c r="K2904" s="47">
        <f t="shared" si="756"/>
        <v>4.7690000000000001</v>
      </c>
      <c r="L2904" s="34">
        <f t="shared" si="757"/>
        <v>2.240000000000002</v>
      </c>
      <c r="M2904" s="47">
        <f t="shared" si="758"/>
        <v>10.682560000000009</v>
      </c>
      <c r="N2904" s="51"/>
      <c r="O2904" s="53"/>
      <c r="P2904" s="53"/>
      <c r="Q2904" s="51"/>
    </row>
    <row r="2905" spans="2:18" x14ac:dyDescent="0.2">
      <c r="B2905" s="48"/>
      <c r="C2905" s="55"/>
      <c r="D2905" s="55"/>
      <c r="E2905" s="47"/>
      <c r="F2905" s="34"/>
      <c r="G2905" s="47"/>
      <c r="H2905" s="54"/>
      <c r="I2905" s="48">
        <v>44</v>
      </c>
      <c r="J2905" s="48">
        <v>4.7350000000000003</v>
      </c>
      <c r="K2905" s="47">
        <f t="shared" si="756"/>
        <v>4.7515000000000001</v>
      </c>
      <c r="L2905" s="34">
        <f t="shared" si="757"/>
        <v>5</v>
      </c>
      <c r="M2905" s="47">
        <f t="shared" si="758"/>
        <v>23.7575</v>
      </c>
      <c r="N2905" s="51"/>
      <c r="O2905" s="57"/>
      <c r="P2905" s="57"/>
      <c r="Q2905" s="51"/>
    </row>
    <row r="2906" spans="2:18" x14ac:dyDescent="0.2">
      <c r="B2906" s="48"/>
      <c r="C2906" s="55"/>
      <c r="D2906" s="55"/>
      <c r="E2906" s="47"/>
      <c r="F2906" s="34"/>
      <c r="G2906" s="47"/>
      <c r="H2906" s="51"/>
      <c r="I2906" s="48"/>
      <c r="J2906" s="48"/>
      <c r="K2906" s="47"/>
      <c r="L2906" s="34"/>
      <c r="M2906" s="47"/>
      <c r="N2906" s="51"/>
      <c r="O2906" s="57"/>
      <c r="P2906" s="57"/>
      <c r="Q2906" s="51"/>
    </row>
    <row r="2907" spans="2:18" x14ac:dyDescent="0.2">
      <c r="B2907" s="48"/>
      <c r="C2907" s="55"/>
      <c r="D2907" s="55"/>
      <c r="E2907" s="47"/>
      <c r="F2907" s="34"/>
      <c r="G2907" s="47"/>
      <c r="H2907" s="51"/>
      <c r="I2907" s="48"/>
      <c r="J2907" s="48"/>
      <c r="K2907" s="47"/>
      <c r="L2907" s="34"/>
      <c r="M2907" s="47"/>
      <c r="N2907" s="57"/>
      <c r="O2907" s="57"/>
      <c r="P2907" s="57"/>
      <c r="Q2907" s="51"/>
    </row>
    <row r="2908" spans="2:18" x14ac:dyDescent="0.2">
      <c r="B2908" s="48"/>
      <c r="C2908" s="55"/>
      <c r="D2908" s="55"/>
      <c r="E2908" s="47"/>
      <c r="F2908" s="34"/>
      <c r="G2908" s="47"/>
      <c r="H2908" s="51"/>
      <c r="I2908" s="48"/>
      <c r="J2908" s="48"/>
      <c r="K2908" s="47"/>
      <c r="L2908" s="34"/>
      <c r="M2908" s="47"/>
      <c r="N2908" s="57"/>
      <c r="O2908" s="57"/>
      <c r="P2908" s="57"/>
      <c r="Q2908" s="51"/>
    </row>
    <row r="2909" spans="2:18" x14ac:dyDescent="0.2">
      <c r="B2909" s="48"/>
      <c r="C2909" s="55"/>
      <c r="D2909" s="55"/>
      <c r="E2909" s="47"/>
      <c r="F2909" s="34"/>
      <c r="G2909" s="47"/>
      <c r="H2909" s="51"/>
      <c r="I2909" s="48"/>
      <c r="J2909" s="48"/>
      <c r="K2909" s="47"/>
      <c r="L2909" s="34"/>
      <c r="M2909" s="47"/>
      <c r="N2909" s="57"/>
      <c r="O2909" s="57"/>
      <c r="P2909" s="57"/>
      <c r="Q2909" s="51"/>
    </row>
    <row r="2910" spans="2:18" x14ac:dyDescent="0.2">
      <c r="B2910" s="48"/>
      <c r="C2910" s="55"/>
      <c r="D2910" s="55"/>
      <c r="E2910" s="47"/>
      <c r="F2910" s="34"/>
      <c r="G2910" s="47"/>
      <c r="H2910" s="47"/>
      <c r="I2910" s="48"/>
      <c r="J2910" s="48"/>
      <c r="K2910" s="47"/>
      <c r="L2910" s="34"/>
      <c r="M2910" s="47"/>
      <c r="N2910" s="57"/>
      <c r="O2910" s="57"/>
      <c r="P2910" s="57"/>
      <c r="Q2910" s="51"/>
    </row>
    <row r="2911" spans="2:18" x14ac:dyDescent="0.2">
      <c r="B2911" s="48"/>
      <c r="C2911" s="55"/>
      <c r="D2911" s="55"/>
      <c r="E2911" s="47"/>
      <c r="F2911" s="34"/>
      <c r="G2911" s="47"/>
      <c r="H2911" s="47"/>
      <c r="I2911" s="48"/>
      <c r="J2911" s="48"/>
      <c r="K2911" s="47"/>
      <c r="L2911" s="34"/>
      <c r="M2911" s="47"/>
      <c r="N2911" s="53"/>
      <c r="O2911" s="57"/>
      <c r="P2911" s="57"/>
      <c r="Q2911" s="51"/>
    </row>
    <row r="2912" spans="2:18" x14ac:dyDescent="0.2">
      <c r="B2912" s="48"/>
      <c r="C2912" s="55"/>
      <c r="D2912" s="55"/>
      <c r="E2912" s="47"/>
      <c r="F2912" s="34"/>
      <c r="G2912" s="47"/>
      <c r="H2912" s="47"/>
      <c r="I2912" s="48"/>
      <c r="J2912" s="48"/>
      <c r="K2912" s="47"/>
      <c r="L2912" s="34"/>
      <c r="M2912" s="47"/>
      <c r="N2912" s="50"/>
      <c r="O2912" s="50"/>
      <c r="P2912" s="50"/>
      <c r="Q2912" s="51"/>
      <c r="R2912" s="21"/>
    </row>
    <row r="2913" spans="2:18" x14ac:dyDescent="0.2">
      <c r="B2913" s="48"/>
      <c r="C2913" s="55"/>
      <c r="D2913" s="55"/>
      <c r="E2913" s="47"/>
      <c r="F2913" s="34"/>
      <c r="G2913" s="47"/>
      <c r="H2913" s="47"/>
      <c r="I2913" s="47"/>
      <c r="J2913" s="48"/>
      <c r="K2913" s="47"/>
      <c r="L2913" s="34"/>
      <c r="M2913" s="47"/>
      <c r="N2913" s="50"/>
      <c r="O2913" s="50"/>
      <c r="P2913" s="50"/>
      <c r="Q2913" s="51"/>
      <c r="R2913" s="21"/>
    </row>
    <row r="2914" spans="2:18" x14ac:dyDescent="0.2">
      <c r="B2914" s="48"/>
      <c r="C2914" s="55"/>
      <c r="D2914" s="55"/>
      <c r="E2914" s="47"/>
      <c r="F2914" s="34"/>
      <c r="G2914" s="47"/>
      <c r="H2914" s="47"/>
      <c r="I2914" s="47"/>
      <c r="J2914" s="48"/>
      <c r="K2914" s="47"/>
      <c r="L2914" s="34"/>
      <c r="M2914" s="47"/>
      <c r="N2914" s="50"/>
      <c r="O2914" s="50"/>
      <c r="P2914" s="50"/>
      <c r="Q2914" s="51"/>
      <c r="R2914" s="21"/>
    </row>
    <row r="2915" spans="2:18" x14ac:dyDescent="0.2">
      <c r="B2915" s="48"/>
      <c r="C2915" s="55"/>
      <c r="D2915" s="55"/>
      <c r="E2915" s="47"/>
      <c r="F2915" s="34">
        <f>SUM(F2889:F2914)</f>
        <v>44</v>
      </c>
      <c r="G2915" s="47">
        <f>SUM(G2889:G2914)</f>
        <v>116.17600000000002</v>
      </c>
      <c r="H2915" s="47"/>
      <c r="I2915" s="47"/>
      <c r="J2915" s="48"/>
      <c r="K2915" s="47"/>
      <c r="L2915" s="34">
        <f>SUM(L2890:L2914)</f>
        <v>44</v>
      </c>
      <c r="M2915" s="34">
        <f>SUM(M2890:M2914)</f>
        <v>44.19802</v>
      </c>
      <c r="N2915" s="50"/>
      <c r="O2915" s="50"/>
      <c r="P2915" s="50"/>
      <c r="Q2915" s="51"/>
      <c r="R2915" s="21"/>
    </row>
    <row r="2916" spans="2:18" x14ac:dyDescent="0.2">
      <c r="B2916" s="48"/>
      <c r="C2916" s="55"/>
      <c r="D2916" s="55"/>
      <c r="E2916" s="47"/>
      <c r="F2916" s="34"/>
      <c r="G2916" s="47"/>
      <c r="H2916" s="34"/>
      <c r="I2916" s="47"/>
      <c r="J2916" s="48"/>
      <c r="K2916" s="47"/>
      <c r="L2916" s="34"/>
      <c r="M2916" s="47"/>
      <c r="N2916" s="50"/>
      <c r="O2916" s="50"/>
      <c r="P2916" s="50"/>
      <c r="Q2916" s="51"/>
      <c r="R2916" s="21"/>
    </row>
    <row r="2917" spans="2:18" x14ac:dyDescent="0.2">
      <c r="B2917" s="52"/>
      <c r="C2917" s="59"/>
      <c r="D2917" s="59"/>
      <c r="E2917" s="51"/>
      <c r="F2917" s="51"/>
      <c r="G2917" s="51"/>
      <c r="H2917" s="51"/>
      <c r="I2917" s="47"/>
      <c r="J2917" s="48"/>
      <c r="K2917" s="47"/>
      <c r="L2917" s="34"/>
      <c r="M2917" s="47"/>
      <c r="N2917" s="51"/>
      <c r="O2917" s="51"/>
      <c r="P2917" s="51"/>
      <c r="Q2917" s="51"/>
    </row>
    <row r="2918" spans="2:18" x14ac:dyDescent="0.2">
      <c r="B2918" s="52"/>
      <c r="C2918" s="59"/>
      <c r="D2918" s="59"/>
      <c r="E2918" s="51"/>
      <c r="F2918" s="51"/>
      <c r="G2918" s="51"/>
      <c r="H2918" s="34" t="s">
        <v>10</v>
      </c>
      <c r="I2918" s="34"/>
      <c r="J2918" s="34">
        <f>G2915</f>
        <v>116.17600000000002</v>
      </c>
      <c r="K2918" s="47" t="s">
        <v>11</v>
      </c>
      <c r="L2918" s="34">
        <f>M2915</f>
        <v>44.19802</v>
      </c>
      <c r="M2918" s="47">
        <f>J2918-L2918</f>
        <v>71.977980000000017</v>
      </c>
      <c r="N2918" s="51"/>
      <c r="O2918" s="51"/>
      <c r="P2918" s="51"/>
      <c r="Q2918" s="51"/>
    </row>
    <row r="2919" spans="2:18" x14ac:dyDescent="0.2">
      <c r="B2919" s="52"/>
      <c r="C2919" s="59"/>
      <c r="D2919" s="59"/>
      <c r="E2919" s="51"/>
      <c r="F2919" s="51"/>
      <c r="G2919" s="51"/>
      <c r="H2919" s="51"/>
      <c r="I2919" s="51"/>
      <c r="J2919" s="60"/>
      <c r="K2919" s="51"/>
      <c r="L2919" s="51"/>
      <c r="M2919" s="51"/>
      <c r="N2919" s="51"/>
      <c r="O2919" s="51"/>
      <c r="P2919" s="51"/>
      <c r="Q2919" s="51"/>
    </row>
    <row r="2920" spans="2:18" ht="15" x14ac:dyDescent="0.2">
      <c r="B2920" s="58"/>
      <c r="C2920" s="61"/>
      <c r="D2920" s="61"/>
      <c r="E2920" s="58"/>
      <c r="F2920" s="54" t="s">
        <v>7</v>
      </c>
      <c r="G2920" s="54"/>
      <c r="H2920" s="160">
        <v>16.600000000000001</v>
      </c>
      <c r="I2920" s="160"/>
      <c r="J2920" s="58"/>
      <c r="K2920" s="58"/>
      <c r="L2920" s="58"/>
      <c r="M2920" s="58"/>
      <c r="N2920" s="57"/>
      <c r="O2920" s="57"/>
      <c r="P2920" s="57"/>
      <c r="Q2920" s="51"/>
    </row>
    <row r="2921" spans="2:18" x14ac:dyDescent="0.2">
      <c r="B2921" s="161" t="s">
        <v>8</v>
      </c>
      <c r="C2921" s="161"/>
      <c r="D2921" s="161"/>
      <c r="E2921" s="161"/>
      <c r="F2921" s="161"/>
      <c r="G2921" s="161"/>
      <c r="H2921" s="51"/>
      <c r="I2921" s="161" t="s">
        <v>9</v>
      </c>
      <c r="J2921" s="161"/>
      <c r="K2921" s="161"/>
      <c r="L2921" s="161"/>
      <c r="M2921" s="161"/>
      <c r="N2921" s="62"/>
      <c r="O2921" s="62"/>
      <c r="P2921" s="50">
        <f>I2936-I2934</f>
        <v>15</v>
      </c>
      <c r="Q2921" s="51"/>
    </row>
    <row r="2922" spans="2:18" x14ac:dyDescent="0.2">
      <c r="B2922" s="34">
        <v>0</v>
      </c>
      <c r="C2922" s="47">
        <v>2.5489999999999999</v>
      </c>
      <c r="D2922" s="47"/>
      <c r="E2922" s="34"/>
      <c r="F2922" s="34"/>
      <c r="G2922" s="34"/>
      <c r="H2922" s="34"/>
      <c r="I2922" s="33"/>
      <c r="J2922" s="33"/>
      <c r="K2922" s="47"/>
      <c r="L2922" s="34"/>
      <c r="M2922" s="47"/>
      <c r="N2922" s="50"/>
      <c r="O2922" s="50"/>
      <c r="P2922" s="50"/>
      <c r="Q2922" s="51"/>
      <c r="R2922" s="21"/>
    </row>
    <row r="2923" spans="2:18" x14ac:dyDescent="0.2">
      <c r="B2923" s="34">
        <v>5</v>
      </c>
      <c r="C2923" s="47">
        <v>2.5790000000000002</v>
      </c>
      <c r="D2923" s="47"/>
      <c r="E2923" s="47">
        <f>(C2922+C2923)/2</f>
        <v>2.5640000000000001</v>
      </c>
      <c r="F2923" s="34">
        <f t="shared" ref="F2923:F2938" si="759">B2923-B2922</f>
        <v>5</v>
      </c>
      <c r="G2923" s="47">
        <f>E2923*F2923</f>
        <v>12.82</v>
      </c>
      <c r="H2923" s="34"/>
      <c r="I2923" s="51"/>
      <c r="J2923" s="51"/>
      <c r="K2923" s="47"/>
      <c r="L2923" s="34"/>
      <c r="M2923" s="47"/>
      <c r="N2923" s="50"/>
      <c r="O2923" s="50"/>
      <c r="P2923" s="50"/>
      <c r="Q2923" s="52"/>
      <c r="R2923" s="21"/>
    </row>
    <row r="2924" spans="2:18" x14ac:dyDescent="0.2">
      <c r="B2924" s="34">
        <v>10</v>
      </c>
      <c r="C2924" s="47">
        <v>2.5950000000000002</v>
      </c>
      <c r="D2924" s="47"/>
      <c r="E2924" s="47">
        <f t="shared" ref="E2924:E2937" si="760">(C2923+C2924)/2</f>
        <v>2.5870000000000002</v>
      </c>
      <c r="F2924" s="34">
        <f t="shared" si="759"/>
        <v>5</v>
      </c>
      <c r="G2924" s="47">
        <f t="shared" ref="G2924:G2937" si="761">E2924*F2924</f>
        <v>12.935</v>
      </c>
      <c r="H2924" s="34"/>
      <c r="I2924" s="51"/>
      <c r="J2924" s="51"/>
      <c r="K2924" s="47"/>
      <c r="L2924" s="34"/>
      <c r="M2924" s="47"/>
      <c r="N2924" s="50"/>
      <c r="O2924" s="50"/>
      <c r="P2924" s="50"/>
      <c r="Q2924" s="52"/>
      <c r="R2924" s="21"/>
    </row>
    <row r="2925" spans="2:18" x14ac:dyDescent="0.2">
      <c r="B2925" s="34">
        <v>12</v>
      </c>
      <c r="C2925" s="47">
        <v>1.5980000000000001</v>
      </c>
      <c r="D2925" s="47"/>
      <c r="E2925" s="47">
        <f t="shared" si="760"/>
        <v>2.0965000000000003</v>
      </c>
      <c r="F2925" s="34">
        <f t="shared" si="759"/>
        <v>2</v>
      </c>
      <c r="G2925" s="47">
        <f t="shared" si="761"/>
        <v>4.1930000000000005</v>
      </c>
      <c r="H2925" s="34"/>
      <c r="I2925" s="33"/>
      <c r="J2925" s="33"/>
      <c r="K2925" s="47"/>
      <c r="L2925" s="34"/>
      <c r="M2925" s="47"/>
      <c r="N2925" s="50"/>
      <c r="O2925" s="50"/>
      <c r="P2925" s="50"/>
      <c r="Q2925" s="52"/>
      <c r="R2925" s="21"/>
    </row>
    <row r="2926" spans="2:18" x14ac:dyDescent="0.2">
      <c r="B2926" s="34">
        <v>14</v>
      </c>
      <c r="C2926" s="47">
        <v>8.0000000000000002E-3</v>
      </c>
      <c r="D2926" s="47"/>
      <c r="E2926" s="47">
        <f t="shared" si="760"/>
        <v>0.80300000000000005</v>
      </c>
      <c r="F2926" s="34">
        <f t="shared" si="759"/>
        <v>2</v>
      </c>
      <c r="G2926" s="47">
        <f t="shared" si="761"/>
        <v>1.6060000000000001</v>
      </c>
      <c r="H2926" s="34"/>
      <c r="I2926" s="33"/>
      <c r="J2926" s="33"/>
      <c r="K2926" s="47"/>
      <c r="L2926" s="34"/>
      <c r="M2926" s="47"/>
      <c r="N2926" s="50"/>
      <c r="O2926" s="50"/>
      <c r="P2926" s="50"/>
      <c r="Q2926" s="52"/>
      <c r="R2926" s="21"/>
    </row>
    <row r="2927" spans="2:18" x14ac:dyDescent="0.2">
      <c r="B2927" s="34">
        <v>16</v>
      </c>
      <c r="C2927" s="47">
        <v>-0.44</v>
      </c>
      <c r="D2927" s="47"/>
      <c r="E2927" s="47">
        <f t="shared" si="760"/>
        <v>-0.216</v>
      </c>
      <c r="F2927" s="34">
        <f t="shared" si="759"/>
        <v>2</v>
      </c>
      <c r="G2927" s="47">
        <f t="shared" si="761"/>
        <v>-0.432</v>
      </c>
      <c r="H2927" s="34"/>
      <c r="I2927" s="33"/>
      <c r="J2927" s="33"/>
      <c r="K2927" s="47"/>
      <c r="L2927" s="34"/>
      <c r="M2927" s="47"/>
      <c r="N2927" s="50"/>
      <c r="O2927" s="50"/>
      <c r="P2927" s="50"/>
      <c r="Q2927" s="52"/>
      <c r="R2927" s="21"/>
    </row>
    <row r="2928" spans="2:18" x14ac:dyDescent="0.2">
      <c r="B2928" s="34">
        <v>18</v>
      </c>
      <c r="C2928" s="47">
        <v>-0.48199999999999998</v>
      </c>
      <c r="D2928" s="47"/>
      <c r="E2928" s="47">
        <f t="shared" si="760"/>
        <v>-0.46099999999999997</v>
      </c>
      <c r="F2928" s="34">
        <f t="shared" si="759"/>
        <v>2</v>
      </c>
      <c r="G2928" s="47">
        <f t="shared" si="761"/>
        <v>-0.92199999999999993</v>
      </c>
      <c r="H2928" s="51"/>
      <c r="I2928" s="33"/>
      <c r="J2928" s="33"/>
      <c r="K2928" s="47"/>
      <c r="L2928" s="34"/>
      <c r="M2928" s="47"/>
      <c r="N2928" s="50"/>
      <c r="O2928" s="50"/>
      <c r="P2928" s="50"/>
      <c r="Q2928" s="52"/>
      <c r="R2928" s="21"/>
    </row>
    <row r="2929" spans="2:18" x14ac:dyDescent="0.2">
      <c r="B2929" s="34">
        <v>20</v>
      </c>
      <c r="C2929" s="47">
        <v>-0.43099999999999999</v>
      </c>
      <c r="D2929" s="47"/>
      <c r="E2929" s="47">
        <f t="shared" si="760"/>
        <v>-0.45650000000000002</v>
      </c>
      <c r="F2929" s="34">
        <f t="shared" si="759"/>
        <v>2</v>
      </c>
      <c r="G2929" s="47">
        <f t="shared" si="761"/>
        <v>-0.91300000000000003</v>
      </c>
      <c r="H2929" s="51"/>
      <c r="I2929" s="33"/>
      <c r="J2929" s="33"/>
      <c r="K2929" s="47"/>
      <c r="L2929" s="34"/>
      <c r="M2929" s="47"/>
      <c r="N2929" s="50"/>
      <c r="O2929" s="50"/>
      <c r="P2929" s="50"/>
      <c r="Q2929" s="52"/>
      <c r="R2929" s="21"/>
    </row>
    <row r="2930" spans="2:18" x14ac:dyDescent="0.2">
      <c r="B2930" s="34">
        <v>22</v>
      </c>
      <c r="C2930" s="47">
        <v>1.9E-2</v>
      </c>
      <c r="D2930" s="47"/>
      <c r="E2930" s="47">
        <f t="shared" si="760"/>
        <v>-0.20599999999999999</v>
      </c>
      <c r="F2930" s="34">
        <f t="shared" si="759"/>
        <v>2</v>
      </c>
      <c r="G2930" s="47">
        <f t="shared" si="761"/>
        <v>-0.41199999999999998</v>
      </c>
      <c r="H2930" s="51"/>
      <c r="I2930" s="33"/>
      <c r="J2930" s="33"/>
      <c r="K2930" s="47"/>
      <c r="L2930" s="34"/>
      <c r="M2930" s="47"/>
      <c r="N2930" s="53"/>
      <c r="O2930" s="53"/>
      <c r="P2930" s="53"/>
      <c r="Q2930" s="52"/>
      <c r="R2930" s="21"/>
    </row>
    <row r="2931" spans="2:18" x14ac:dyDescent="0.2">
      <c r="B2931" s="34">
        <v>24</v>
      </c>
      <c r="C2931" s="47">
        <v>1.798</v>
      </c>
      <c r="D2931" s="47"/>
      <c r="E2931" s="47">
        <f t="shared" si="760"/>
        <v>0.90849999999999997</v>
      </c>
      <c r="F2931" s="34">
        <f t="shared" si="759"/>
        <v>2</v>
      </c>
      <c r="G2931" s="47">
        <f t="shared" si="761"/>
        <v>1.8169999999999999</v>
      </c>
      <c r="H2931" s="34"/>
      <c r="I2931" s="33"/>
      <c r="J2931" s="33"/>
      <c r="K2931" s="47"/>
      <c r="L2931" s="34"/>
      <c r="M2931" s="47"/>
      <c r="N2931" s="50"/>
      <c r="O2931" s="50"/>
      <c r="P2931" s="50"/>
      <c r="Q2931" s="52"/>
      <c r="R2931" s="21"/>
    </row>
    <row r="2932" spans="2:18" x14ac:dyDescent="0.2">
      <c r="B2932" s="34">
        <v>25</v>
      </c>
      <c r="C2932" s="47">
        <v>3.0990000000000002</v>
      </c>
      <c r="D2932" s="47"/>
      <c r="E2932" s="47">
        <f t="shared" si="760"/>
        <v>2.4485000000000001</v>
      </c>
      <c r="F2932" s="34">
        <f t="shared" si="759"/>
        <v>1</v>
      </c>
      <c r="G2932" s="47">
        <f t="shared" si="761"/>
        <v>2.4485000000000001</v>
      </c>
      <c r="H2932" s="34"/>
      <c r="I2932" s="33">
        <v>0</v>
      </c>
      <c r="J2932" s="33">
        <v>2.5489999999999999</v>
      </c>
      <c r="K2932" s="47"/>
      <c r="L2932" s="34"/>
      <c r="M2932" s="47"/>
      <c r="N2932" s="53"/>
      <c r="O2932" s="53"/>
      <c r="P2932" s="53"/>
      <c r="Q2932" s="52"/>
      <c r="R2932" s="21"/>
    </row>
    <row r="2933" spans="2:18" x14ac:dyDescent="0.2">
      <c r="B2933" s="34">
        <v>28</v>
      </c>
      <c r="C2933" s="47">
        <v>5.3719999999999999</v>
      </c>
      <c r="D2933" s="47"/>
      <c r="E2933" s="47">
        <f t="shared" si="760"/>
        <v>4.2355</v>
      </c>
      <c r="F2933" s="34">
        <f t="shared" si="759"/>
        <v>3</v>
      </c>
      <c r="G2933" s="47">
        <f t="shared" si="761"/>
        <v>12.7065</v>
      </c>
      <c r="H2933" s="34"/>
      <c r="I2933" s="34">
        <f>I2934-(J2933-J2934)*2</f>
        <v>0.61999999999999922</v>
      </c>
      <c r="J2933" s="34">
        <v>2.6</v>
      </c>
      <c r="K2933" s="47">
        <f t="shared" ref="K2933:K2940" si="762">AVERAGE(J2932,J2933)</f>
        <v>2.5745</v>
      </c>
      <c r="L2933" s="34">
        <f t="shared" ref="L2933:L2940" si="763">I2933-I2932</f>
        <v>0.61999999999999922</v>
      </c>
      <c r="M2933" s="47">
        <f t="shared" ref="M2933:M2940" si="764">L2933*K2933</f>
        <v>1.596189999999998</v>
      </c>
      <c r="N2933" s="53"/>
      <c r="O2933" s="53"/>
      <c r="P2933" s="53"/>
      <c r="Q2933" s="52"/>
      <c r="R2933" s="21"/>
    </row>
    <row r="2934" spans="2:18" x14ac:dyDescent="0.2">
      <c r="B2934" s="34">
        <v>30</v>
      </c>
      <c r="C2934" s="47">
        <v>5.36</v>
      </c>
      <c r="D2934" s="47"/>
      <c r="E2934" s="47">
        <f t="shared" si="760"/>
        <v>5.3659999999999997</v>
      </c>
      <c r="F2934" s="34">
        <f t="shared" si="759"/>
        <v>2</v>
      </c>
      <c r="G2934" s="47">
        <f t="shared" si="761"/>
        <v>10.731999999999999</v>
      </c>
      <c r="H2934" s="34"/>
      <c r="I2934" s="33">
        <f>I2935-7.5</f>
        <v>8.5</v>
      </c>
      <c r="J2934" s="33">
        <f>J2935</f>
        <v>-1.34</v>
      </c>
      <c r="K2934" s="47">
        <f t="shared" si="762"/>
        <v>0.63</v>
      </c>
      <c r="L2934" s="34">
        <f t="shared" si="763"/>
        <v>7.8800000000000008</v>
      </c>
      <c r="M2934" s="47">
        <f t="shared" si="764"/>
        <v>4.9644000000000004</v>
      </c>
      <c r="N2934" s="50"/>
      <c r="O2934" s="50"/>
      <c r="P2934" s="50"/>
      <c r="Q2934" s="51"/>
      <c r="R2934" s="21"/>
    </row>
    <row r="2935" spans="2:18" x14ac:dyDescent="0.2">
      <c r="B2935" s="34">
        <v>35</v>
      </c>
      <c r="C2935" s="47">
        <v>5.3129999999999997</v>
      </c>
      <c r="D2935" s="47"/>
      <c r="E2935" s="47">
        <f t="shared" si="760"/>
        <v>5.3365</v>
      </c>
      <c r="F2935" s="34">
        <f t="shared" si="759"/>
        <v>5</v>
      </c>
      <c r="G2935" s="47">
        <f t="shared" si="761"/>
        <v>26.682500000000001</v>
      </c>
      <c r="H2935" s="54"/>
      <c r="I2935" s="33">
        <v>16</v>
      </c>
      <c r="J2935" s="33">
        <v>-1.34</v>
      </c>
      <c r="K2935" s="47">
        <f t="shared" si="762"/>
        <v>-1.34</v>
      </c>
      <c r="L2935" s="34">
        <f t="shared" si="763"/>
        <v>7.5</v>
      </c>
      <c r="M2935" s="47">
        <f t="shared" si="764"/>
        <v>-10.050000000000001</v>
      </c>
      <c r="N2935" s="50"/>
      <c r="O2935" s="50"/>
      <c r="P2935" s="50"/>
      <c r="Q2935" s="51"/>
      <c r="R2935" s="21"/>
    </row>
    <row r="2936" spans="2:18" x14ac:dyDescent="0.2">
      <c r="B2936" s="34">
        <v>37</v>
      </c>
      <c r="C2936" s="47">
        <v>3.5979999999999999</v>
      </c>
      <c r="D2936" s="47"/>
      <c r="E2936" s="47">
        <f t="shared" si="760"/>
        <v>4.4554999999999998</v>
      </c>
      <c r="F2936" s="34">
        <f t="shared" si="759"/>
        <v>2</v>
      </c>
      <c r="G2936" s="47">
        <f t="shared" si="761"/>
        <v>8.9109999999999996</v>
      </c>
      <c r="H2936" s="54"/>
      <c r="I2936" s="34">
        <f>I2935+7.5</f>
        <v>23.5</v>
      </c>
      <c r="J2936" s="34">
        <f>J2935</f>
        <v>-1.34</v>
      </c>
      <c r="K2936" s="47">
        <f t="shared" si="762"/>
        <v>-1.34</v>
      </c>
      <c r="L2936" s="34">
        <f t="shared" si="763"/>
        <v>7.5</v>
      </c>
      <c r="M2936" s="47">
        <f t="shared" si="764"/>
        <v>-10.050000000000001</v>
      </c>
      <c r="N2936" s="50"/>
      <c r="O2936" s="50"/>
      <c r="P2936" s="50"/>
      <c r="Q2936" s="51"/>
      <c r="R2936" s="21"/>
    </row>
    <row r="2937" spans="2:18" x14ac:dyDescent="0.2">
      <c r="B2937" s="48">
        <v>40</v>
      </c>
      <c r="C2937" s="55">
        <v>2.597</v>
      </c>
      <c r="D2937" s="55"/>
      <c r="E2937" s="47">
        <f t="shared" si="760"/>
        <v>3.0975000000000001</v>
      </c>
      <c r="F2937" s="34">
        <f t="shared" si="759"/>
        <v>3</v>
      </c>
      <c r="G2937" s="47">
        <f t="shared" si="761"/>
        <v>9.2925000000000004</v>
      </c>
      <c r="H2937" s="54"/>
      <c r="I2937" s="34">
        <f>I2936+(J2937-J2936)*2</f>
        <v>35.879999999999995</v>
      </c>
      <c r="J2937" s="34">
        <v>4.8499999999999996</v>
      </c>
      <c r="K2937" s="47">
        <f t="shared" si="762"/>
        <v>1.7549999999999999</v>
      </c>
      <c r="L2937" s="34">
        <f t="shared" si="763"/>
        <v>12.379999999999995</v>
      </c>
      <c r="M2937" s="47">
        <f t="shared" si="764"/>
        <v>21.72689999999999</v>
      </c>
      <c r="N2937" s="50"/>
      <c r="O2937" s="50"/>
      <c r="P2937" s="50"/>
      <c r="Q2937" s="51"/>
      <c r="R2937" s="21"/>
    </row>
    <row r="2938" spans="2:18" x14ac:dyDescent="0.2">
      <c r="B2938" s="48">
        <v>45</v>
      </c>
      <c r="C2938" s="55">
        <v>2.59</v>
      </c>
      <c r="D2938" s="55"/>
      <c r="E2938" s="47">
        <f t="shared" ref="E2938" si="765">(C2937+C2938)/2</f>
        <v>2.5934999999999997</v>
      </c>
      <c r="F2938" s="34">
        <f t="shared" si="759"/>
        <v>5</v>
      </c>
      <c r="G2938" s="47">
        <f t="shared" ref="G2938" si="766">E2938*F2938</f>
        <v>12.967499999999998</v>
      </c>
      <c r="H2938" s="54"/>
      <c r="I2938" s="34">
        <v>37</v>
      </c>
      <c r="J2938" s="56">
        <v>3.5979999999999999</v>
      </c>
      <c r="K2938" s="47">
        <f t="shared" si="762"/>
        <v>4.2240000000000002</v>
      </c>
      <c r="L2938" s="34">
        <f t="shared" si="763"/>
        <v>1.1200000000000045</v>
      </c>
      <c r="M2938" s="47">
        <f t="shared" si="764"/>
        <v>4.7308800000000195</v>
      </c>
      <c r="N2938" s="51"/>
      <c r="O2938" s="53"/>
      <c r="P2938" s="53"/>
      <c r="Q2938" s="51"/>
    </row>
    <row r="2939" spans="2:18" x14ac:dyDescent="0.2">
      <c r="B2939" s="48"/>
      <c r="C2939" s="55"/>
      <c r="D2939" s="55"/>
      <c r="E2939" s="47"/>
      <c r="F2939" s="34"/>
      <c r="G2939" s="47"/>
      <c r="H2939" s="54"/>
      <c r="I2939" s="48">
        <v>40</v>
      </c>
      <c r="J2939" s="48">
        <v>2.597</v>
      </c>
      <c r="K2939" s="47">
        <f t="shared" si="762"/>
        <v>3.0975000000000001</v>
      </c>
      <c r="L2939" s="34">
        <f t="shared" si="763"/>
        <v>3</v>
      </c>
      <c r="M2939" s="47">
        <f t="shared" si="764"/>
        <v>9.2925000000000004</v>
      </c>
      <c r="N2939" s="51"/>
      <c r="O2939" s="57"/>
      <c r="P2939" s="57"/>
      <c r="Q2939" s="51"/>
    </row>
    <row r="2940" spans="2:18" x14ac:dyDescent="0.2">
      <c r="B2940" s="48"/>
      <c r="C2940" s="55"/>
      <c r="D2940" s="55"/>
      <c r="E2940" s="47"/>
      <c r="F2940" s="34"/>
      <c r="G2940" s="47"/>
      <c r="H2940" s="51"/>
      <c r="I2940" s="48">
        <v>45</v>
      </c>
      <c r="J2940" s="48">
        <v>2.59</v>
      </c>
      <c r="K2940" s="47">
        <f t="shared" si="762"/>
        <v>2.5934999999999997</v>
      </c>
      <c r="L2940" s="34">
        <f t="shared" si="763"/>
        <v>5</v>
      </c>
      <c r="M2940" s="47">
        <f t="shared" si="764"/>
        <v>12.967499999999998</v>
      </c>
      <c r="N2940" s="51"/>
      <c r="O2940" s="57"/>
      <c r="P2940" s="57"/>
      <c r="Q2940" s="51"/>
    </row>
    <row r="2941" spans="2:18" x14ac:dyDescent="0.2">
      <c r="B2941" s="48"/>
      <c r="C2941" s="55"/>
      <c r="D2941" s="55"/>
      <c r="E2941" s="47"/>
      <c r="F2941" s="34"/>
      <c r="G2941" s="47"/>
      <c r="H2941" s="51"/>
      <c r="I2941" s="48"/>
      <c r="J2941" s="48"/>
      <c r="K2941" s="47"/>
      <c r="L2941" s="34"/>
      <c r="M2941" s="47"/>
      <c r="N2941" s="57"/>
      <c r="O2941" s="57"/>
      <c r="P2941" s="57"/>
      <c r="Q2941" s="51"/>
    </row>
    <row r="2942" spans="2:18" x14ac:dyDescent="0.2">
      <c r="B2942" s="48"/>
      <c r="C2942" s="55"/>
      <c r="D2942" s="55"/>
      <c r="E2942" s="47"/>
      <c r="F2942" s="34"/>
      <c r="G2942" s="47"/>
      <c r="H2942" s="51"/>
      <c r="I2942" s="48"/>
      <c r="J2942" s="48"/>
      <c r="K2942" s="47"/>
      <c r="L2942" s="34"/>
      <c r="M2942" s="47"/>
      <c r="N2942" s="57"/>
      <c r="O2942" s="57"/>
      <c r="P2942" s="57"/>
      <c r="Q2942" s="51"/>
    </row>
    <row r="2943" spans="2:18" x14ac:dyDescent="0.2">
      <c r="B2943" s="48"/>
      <c r="C2943" s="55"/>
      <c r="D2943" s="55"/>
      <c r="E2943" s="47"/>
      <c r="F2943" s="34"/>
      <c r="G2943" s="47"/>
      <c r="H2943" s="51"/>
      <c r="I2943" s="48"/>
      <c r="J2943" s="48"/>
      <c r="K2943" s="47"/>
      <c r="L2943" s="34"/>
      <c r="M2943" s="47"/>
      <c r="N2943" s="57"/>
      <c r="O2943" s="57"/>
      <c r="P2943" s="57"/>
      <c r="Q2943" s="51"/>
    </row>
    <row r="2944" spans="2:18" x14ac:dyDescent="0.2">
      <c r="B2944" s="48"/>
      <c r="C2944" s="55"/>
      <c r="D2944" s="55"/>
      <c r="E2944" s="47"/>
      <c r="F2944" s="34"/>
      <c r="G2944" s="47"/>
      <c r="H2944" s="47"/>
      <c r="I2944" s="48"/>
      <c r="J2944" s="48"/>
      <c r="K2944" s="47"/>
      <c r="L2944" s="34"/>
      <c r="M2944" s="47"/>
      <c r="N2944" s="57"/>
      <c r="O2944" s="57"/>
      <c r="P2944" s="57"/>
      <c r="Q2944" s="51"/>
    </row>
    <row r="2945" spans="2:18" x14ac:dyDescent="0.2">
      <c r="B2945" s="48"/>
      <c r="C2945" s="55"/>
      <c r="D2945" s="55"/>
      <c r="E2945" s="47"/>
      <c r="F2945" s="34"/>
      <c r="G2945" s="47"/>
      <c r="H2945" s="47"/>
      <c r="I2945" s="48"/>
      <c r="J2945" s="48"/>
      <c r="K2945" s="47"/>
      <c r="L2945" s="34"/>
      <c r="M2945" s="47"/>
      <c r="N2945" s="53"/>
      <c r="O2945" s="57"/>
      <c r="P2945" s="57"/>
      <c r="Q2945" s="51"/>
    </row>
    <row r="2946" spans="2:18" x14ac:dyDescent="0.2">
      <c r="B2946" s="48"/>
      <c r="C2946" s="55"/>
      <c r="D2946" s="55"/>
      <c r="E2946" s="47"/>
      <c r="F2946" s="34"/>
      <c r="G2946" s="47"/>
      <c r="H2946" s="47"/>
      <c r="I2946" s="48"/>
      <c r="J2946" s="48"/>
      <c r="K2946" s="47"/>
      <c r="L2946" s="34"/>
      <c r="M2946" s="47"/>
      <c r="N2946" s="50"/>
      <c r="O2946" s="50"/>
      <c r="P2946" s="50"/>
      <c r="Q2946" s="51"/>
      <c r="R2946" s="21"/>
    </row>
    <row r="2947" spans="2:18" x14ac:dyDescent="0.2">
      <c r="B2947" s="48"/>
      <c r="C2947" s="55"/>
      <c r="D2947" s="55"/>
      <c r="E2947" s="47"/>
      <c r="F2947" s="34"/>
      <c r="G2947" s="47"/>
      <c r="H2947" s="47"/>
      <c r="I2947" s="47"/>
      <c r="J2947" s="48"/>
      <c r="K2947" s="47"/>
      <c r="L2947" s="34"/>
      <c r="M2947" s="47"/>
      <c r="N2947" s="50"/>
      <c r="O2947" s="50"/>
      <c r="P2947" s="50"/>
      <c r="Q2947" s="51"/>
      <c r="R2947" s="21"/>
    </row>
    <row r="2948" spans="2:18" x14ac:dyDescent="0.2">
      <c r="B2948" s="48"/>
      <c r="C2948" s="55"/>
      <c r="D2948" s="55"/>
      <c r="E2948" s="47"/>
      <c r="F2948" s="34"/>
      <c r="G2948" s="47"/>
      <c r="H2948" s="47"/>
      <c r="I2948" s="47"/>
      <c r="J2948" s="48"/>
      <c r="K2948" s="47"/>
      <c r="L2948" s="34"/>
      <c r="M2948" s="47"/>
      <c r="N2948" s="50"/>
      <c r="O2948" s="50"/>
      <c r="P2948" s="50"/>
      <c r="Q2948" s="51"/>
      <c r="R2948" s="21"/>
    </row>
    <row r="2949" spans="2:18" x14ac:dyDescent="0.2">
      <c r="B2949" s="48"/>
      <c r="C2949" s="55"/>
      <c r="D2949" s="55"/>
      <c r="E2949" s="47"/>
      <c r="F2949" s="34">
        <f>SUM(F2923:F2948)</f>
        <v>45</v>
      </c>
      <c r="G2949" s="47">
        <f>SUM(G2923:G2948)</f>
        <v>114.43250000000002</v>
      </c>
      <c r="H2949" s="47"/>
      <c r="I2949" s="47"/>
      <c r="J2949" s="48"/>
      <c r="K2949" s="47"/>
      <c r="L2949" s="34">
        <f>SUM(L2924:L2948)</f>
        <v>45</v>
      </c>
      <c r="M2949" s="34">
        <f>SUM(M2924:M2948)</f>
        <v>35.178370000000001</v>
      </c>
      <c r="N2949" s="50"/>
      <c r="O2949" s="50"/>
      <c r="P2949" s="50"/>
      <c r="Q2949" s="51"/>
      <c r="R2949" s="21"/>
    </row>
    <row r="2950" spans="2:18" x14ac:dyDescent="0.2">
      <c r="B2950" s="48"/>
      <c r="C2950" s="55"/>
      <c r="D2950" s="55"/>
      <c r="E2950" s="47"/>
      <c r="F2950" s="34"/>
      <c r="G2950" s="47"/>
      <c r="H2950" s="34"/>
      <c r="I2950" s="47"/>
      <c r="J2950" s="48"/>
      <c r="K2950" s="47"/>
      <c r="L2950" s="34"/>
      <c r="M2950" s="47"/>
      <c r="N2950" s="50"/>
      <c r="O2950" s="50"/>
      <c r="P2950" s="50"/>
      <c r="Q2950" s="51"/>
      <c r="R2950" s="21"/>
    </row>
    <row r="2951" spans="2:18" x14ac:dyDescent="0.2">
      <c r="B2951" s="52"/>
      <c r="C2951" s="59"/>
      <c r="D2951" s="59"/>
      <c r="E2951" s="51"/>
      <c r="F2951" s="51"/>
      <c r="G2951" s="51"/>
      <c r="H2951" s="51"/>
      <c r="I2951" s="47"/>
      <c r="J2951" s="48"/>
      <c r="K2951" s="47"/>
      <c r="L2951" s="34"/>
      <c r="M2951" s="47"/>
      <c r="N2951" s="51"/>
      <c r="O2951" s="51"/>
      <c r="P2951" s="51"/>
      <c r="Q2951" s="51"/>
    </row>
    <row r="2952" spans="2:18" x14ac:dyDescent="0.2">
      <c r="B2952" s="52"/>
      <c r="C2952" s="59"/>
      <c r="D2952" s="59"/>
      <c r="E2952" s="51"/>
      <c r="F2952" s="51"/>
      <c r="G2952" s="51"/>
      <c r="H2952" s="34" t="s">
        <v>10</v>
      </c>
      <c r="I2952" s="34"/>
      <c r="J2952" s="34">
        <f>G2949</f>
        <v>114.43250000000002</v>
      </c>
      <c r="K2952" s="47" t="s">
        <v>11</v>
      </c>
      <c r="L2952" s="34">
        <f>M2949</f>
        <v>35.178370000000001</v>
      </c>
      <c r="M2952" s="47">
        <f>J2952-L2952</f>
        <v>79.254130000000018</v>
      </c>
      <c r="N2952" s="51"/>
      <c r="O2952" s="51"/>
      <c r="P2952" s="51"/>
      <c r="Q2952" s="51"/>
    </row>
    <row r="2953" spans="2:18" ht="15" x14ac:dyDescent="0.2">
      <c r="B2953" s="58"/>
      <c r="C2953" s="61"/>
      <c r="D2953" s="61"/>
      <c r="E2953" s="58"/>
      <c r="F2953" s="54" t="s">
        <v>7</v>
      </c>
      <c r="G2953" s="54"/>
      <c r="H2953" s="160">
        <v>16.8</v>
      </c>
      <c r="I2953" s="160"/>
      <c r="J2953" s="58"/>
      <c r="K2953" s="58"/>
      <c r="L2953" s="58"/>
      <c r="M2953" s="58"/>
      <c r="N2953" s="57"/>
      <c r="O2953" s="57"/>
      <c r="P2953" s="57"/>
      <c r="Q2953" s="51"/>
    </row>
    <row r="2954" spans="2:18" x14ac:dyDescent="0.2">
      <c r="B2954" s="161" t="s">
        <v>8</v>
      </c>
      <c r="C2954" s="161"/>
      <c r="D2954" s="161"/>
      <c r="E2954" s="161"/>
      <c r="F2954" s="161"/>
      <c r="G2954" s="161"/>
      <c r="H2954" s="51"/>
      <c r="I2954" s="161" t="s">
        <v>9</v>
      </c>
      <c r="J2954" s="161"/>
      <c r="K2954" s="161"/>
      <c r="L2954" s="161"/>
      <c r="M2954" s="161"/>
      <c r="N2954" s="62"/>
      <c r="O2954" s="62"/>
      <c r="P2954" s="50">
        <f>I2969-I2967</f>
        <v>15</v>
      </c>
      <c r="Q2954" s="51"/>
    </row>
    <row r="2955" spans="2:18" x14ac:dyDescent="0.2">
      <c r="B2955" s="34">
        <v>0</v>
      </c>
      <c r="C2955" s="47">
        <v>2.5059999999999998</v>
      </c>
      <c r="D2955" s="47"/>
      <c r="E2955" s="34"/>
      <c r="F2955" s="34"/>
      <c r="G2955" s="34"/>
      <c r="H2955" s="34"/>
      <c r="I2955" s="33"/>
      <c r="J2955" s="33"/>
      <c r="K2955" s="47"/>
      <c r="L2955" s="34"/>
      <c r="M2955" s="47"/>
      <c r="N2955" s="50"/>
      <c r="O2955" s="50"/>
      <c r="P2955" s="50"/>
      <c r="Q2955" s="51"/>
      <c r="R2955" s="21"/>
    </row>
    <row r="2956" spans="2:18" x14ac:dyDescent="0.2">
      <c r="B2956" s="34">
        <v>5</v>
      </c>
      <c r="C2956" s="47">
        <v>2.5760000000000001</v>
      </c>
      <c r="D2956" s="47"/>
      <c r="E2956" s="47">
        <f>(C2955+C2956)/2</f>
        <v>2.5409999999999999</v>
      </c>
      <c r="F2956" s="34">
        <f t="shared" ref="F2956:F2972" si="767">B2956-B2955</f>
        <v>5</v>
      </c>
      <c r="G2956" s="47">
        <f>E2956*F2956</f>
        <v>12.705</v>
      </c>
      <c r="H2956" s="34"/>
      <c r="I2956" s="51"/>
      <c r="J2956" s="51"/>
      <c r="K2956" s="47"/>
      <c r="L2956" s="34"/>
      <c r="M2956" s="47"/>
      <c r="N2956" s="50"/>
      <c r="O2956" s="50"/>
      <c r="P2956" s="50"/>
      <c r="Q2956" s="52"/>
      <c r="R2956" s="21"/>
    </row>
    <row r="2957" spans="2:18" x14ac:dyDescent="0.2">
      <c r="B2957" s="34">
        <v>10</v>
      </c>
      <c r="C2957" s="47">
        <v>2.5649999999999999</v>
      </c>
      <c r="D2957" s="47"/>
      <c r="E2957" s="47">
        <f t="shared" ref="E2957:E2971" si="768">(C2956+C2957)/2</f>
        <v>2.5705</v>
      </c>
      <c r="F2957" s="34">
        <f t="shared" si="767"/>
        <v>5</v>
      </c>
      <c r="G2957" s="47">
        <f t="shared" ref="G2957:G2971" si="769">E2957*F2957</f>
        <v>12.852499999999999</v>
      </c>
      <c r="H2957" s="34"/>
      <c r="I2957" s="51"/>
      <c r="J2957" s="51"/>
      <c r="K2957" s="47"/>
      <c r="L2957" s="34"/>
      <c r="M2957" s="47"/>
      <c r="N2957" s="50"/>
      <c r="O2957" s="50"/>
      <c r="P2957" s="50"/>
      <c r="Q2957" s="52"/>
      <c r="R2957" s="21"/>
    </row>
    <row r="2958" spans="2:18" x14ac:dyDescent="0.2">
      <c r="B2958" s="34">
        <v>12</v>
      </c>
      <c r="C2958" s="47">
        <v>1.764</v>
      </c>
      <c r="D2958" s="47"/>
      <c r="E2958" s="47">
        <f t="shared" si="768"/>
        <v>2.1644999999999999</v>
      </c>
      <c r="F2958" s="34">
        <f t="shared" si="767"/>
        <v>2</v>
      </c>
      <c r="G2958" s="47">
        <f t="shared" si="769"/>
        <v>4.3289999999999997</v>
      </c>
      <c r="H2958" s="34"/>
      <c r="I2958" s="33"/>
      <c r="J2958" s="33"/>
      <c r="K2958" s="47"/>
      <c r="L2958" s="34"/>
      <c r="M2958" s="47"/>
      <c r="N2958" s="50"/>
      <c r="O2958" s="50"/>
      <c r="P2958" s="50"/>
      <c r="Q2958" s="52"/>
      <c r="R2958" s="21"/>
    </row>
    <row r="2959" spans="2:18" x14ac:dyDescent="0.2">
      <c r="B2959" s="34">
        <v>14</v>
      </c>
      <c r="C2959" s="47">
        <v>0.66</v>
      </c>
      <c r="D2959" s="47"/>
      <c r="E2959" s="47">
        <f t="shared" si="768"/>
        <v>1.212</v>
      </c>
      <c r="F2959" s="34">
        <f t="shared" si="767"/>
        <v>2</v>
      </c>
      <c r="G2959" s="47">
        <f t="shared" si="769"/>
        <v>2.4239999999999999</v>
      </c>
      <c r="H2959" s="34"/>
      <c r="I2959" s="33"/>
      <c r="J2959" s="33"/>
      <c r="K2959" s="47"/>
      <c r="L2959" s="34"/>
      <c r="M2959" s="47"/>
      <c r="N2959" s="50"/>
      <c r="O2959" s="50"/>
      <c r="P2959" s="50"/>
      <c r="Q2959" s="52"/>
      <c r="R2959" s="21"/>
    </row>
    <row r="2960" spans="2:18" x14ac:dyDescent="0.2">
      <c r="B2960" s="34">
        <v>16</v>
      </c>
      <c r="C2960" s="47">
        <v>0.161</v>
      </c>
      <c r="D2960" s="47"/>
      <c r="E2960" s="47">
        <f t="shared" si="768"/>
        <v>0.41050000000000003</v>
      </c>
      <c r="F2960" s="34">
        <f t="shared" si="767"/>
        <v>2</v>
      </c>
      <c r="G2960" s="47">
        <f t="shared" si="769"/>
        <v>0.82100000000000006</v>
      </c>
      <c r="H2960" s="34"/>
      <c r="I2960" s="33"/>
      <c r="J2960" s="33"/>
      <c r="K2960" s="47"/>
      <c r="L2960" s="34"/>
      <c r="M2960" s="47"/>
      <c r="N2960" s="50"/>
      <c r="O2960" s="50"/>
      <c r="P2960" s="50"/>
      <c r="Q2960" s="52"/>
      <c r="R2960" s="21"/>
    </row>
    <row r="2961" spans="2:18" x14ac:dyDescent="0.2">
      <c r="B2961" s="34">
        <v>18</v>
      </c>
      <c r="C2961" s="47">
        <v>-0.33500000000000002</v>
      </c>
      <c r="D2961" s="47"/>
      <c r="E2961" s="47">
        <f t="shared" si="768"/>
        <v>-8.7000000000000008E-2</v>
      </c>
      <c r="F2961" s="34">
        <f t="shared" si="767"/>
        <v>2</v>
      </c>
      <c r="G2961" s="47">
        <f t="shared" si="769"/>
        <v>-0.17400000000000002</v>
      </c>
      <c r="H2961" s="51"/>
      <c r="I2961" s="33"/>
      <c r="J2961" s="33"/>
      <c r="K2961" s="47"/>
      <c r="L2961" s="34"/>
      <c r="M2961" s="47"/>
      <c r="N2961" s="50"/>
      <c r="O2961" s="50"/>
      <c r="P2961" s="50"/>
      <c r="Q2961" s="52"/>
      <c r="R2961" s="21"/>
    </row>
    <row r="2962" spans="2:18" x14ac:dyDescent="0.2">
      <c r="B2962" s="34">
        <v>20</v>
      </c>
      <c r="C2962" s="47">
        <v>-0.40400000000000003</v>
      </c>
      <c r="D2962" s="47"/>
      <c r="E2962" s="47">
        <f t="shared" si="768"/>
        <v>-0.36950000000000005</v>
      </c>
      <c r="F2962" s="34">
        <f t="shared" si="767"/>
        <v>2</v>
      </c>
      <c r="G2962" s="47">
        <f t="shared" si="769"/>
        <v>-0.7390000000000001</v>
      </c>
      <c r="H2962" s="51"/>
      <c r="I2962" s="33"/>
      <c r="J2962" s="33"/>
      <c r="K2962" s="47"/>
      <c r="L2962" s="34"/>
      <c r="M2962" s="47"/>
      <c r="N2962" s="50"/>
      <c r="O2962" s="50"/>
      <c r="P2962" s="50"/>
      <c r="Q2962" s="52"/>
      <c r="R2962" s="21"/>
    </row>
    <row r="2963" spans="2:18" x14ac:dyDescent="0.2">
      <c r="B2963" s="34">
        <v>22</v>
      </c>
      <c r="C2963" s="47">
        <v>-0.47299999999999998</v>
      </c>
      <c r="D2963" s="47"/>
      <c r="E2963" s="47">
        <f t="shared" si="768"/>
        <v>-0.4385</v>
      </c>
      <c r="F2963" s="34">
        <f t="shared" si="767"/>
        <v>2</v>
      </c>
      <c r="G2963" s="47">
        <f t="shared" si="769"/>
        <v>-0.877</v>
      </c>
      <c r="H2963" s="51"/>
      <c r="I2963" s="33"/>
      <c r="J2963" s="33"/>
      <c r="K2963" s="47"/>
      <c r="L2963" s="34"/>
      <c r="M2963" s="47"/>
      <c r="N2963" s="53"/>
      <c r="O2963" s="53"/>
      <c r="P2963" s="53"/>
      <c r="Q2963" s="52"/>
      <c r="R2963" s="21"/>
    </row>
    <row r="2964" spans="2:18" x14ac:dyDescent="0.2">
      <c r="B2964" s="34">
        <v>24</v>
      </c>
      <c r="C2964" s="47">
        <v>-0.42499999999999999</v>
      </c>
      <c r="D2964" s="47"/>
      <c r="E2964" s="47">
        <f t="shared" si="768"/>
        <v>-0.44899999999999995</v>
      </c>
      <c r="F2964" s="34">
        <f t="shared" si="767"/>
        <v>2</v>
      </c>
      <c r="G2964" s="47">
        <f t="shared" si="769"/>
        <v>-0.89799999999999991</v>
      </c>
      <c r="H2964" s="34"/>
      <c r="I2964" s="33">
        <v>0</v>
      </c>
      <c r="J2964" s="33">
        <v>2.5059999999999998</v>
      </c>
      <c r="K2964" s="47"/>
      <c r="L2964" s="34"/>
      <c r="M2964" s="47"/>
      <c r="N2964" s="50"/>
      <c r="O2964" s="50"/>
      <c r="P2964" s="50"/>
      <c r="Q2964" s="52"/>
      <c r="R2964" s="21"/>
    </row>
    <row r="2965" spans="2:18" x14ac:dyDescent="0.2">
      <c r="B2965" s="34">
        <v>26</v>
      </c>
      <c r="C2965" s="47">
        <v>-0.33500000000000002</v>
      </c>
      <c r="D2965" s="47"/>
      <c r="E2965" s="47">
        <f t="shared" si="768"/>
        <v>-0.38</v>
      </c>
      <c r="F2965" s="34">
        <f t="shared" si="767"/>
        <v>2</v>
      </c>
      <c r="G2965" s="47">
        <f t="shared" si="769"/>
        <v>-0.76</v>
      </c>
      <c r="H2965" s="34"/>
      <c r="I2965" s="33">
        <v>5</v>
      </c>
      <c r="J2965" s="33">
        <v>2.5760000000000001</v>
      </c>
      <c r="K2965" s="47">
        <f t="shared" ref="K2965:K2973" si="770">AVERAGE(J2964,J2965)</f>
        <v>2.5409999999999999</v>
      </c>
      <c r="L2965" s="34">
        <f t="shared" ref="L2965:L2973" si="771">I2965-I2964</f>
        <v>5</v>
      </c>
      <c r="M2965" s="47">
        <f t="shared" ref="M2965:M2973" si="772">L2965*K2965</f>
        <v>12.705</v>
      </c>
      <c r="N2965" s="53"/>
      <c r="O2965" s="53"/>
      <c r="P2965" s="53"/>
      <c r="Q2965" s="52"/>
      <c r="R2965" s="21"/>
    </row>
    <row r="2966" spans="2:18" x14ac:dyDescent="0.2">
      <c r="B2966" s="34">
        <v>28</v>
      </c>
      <c r="C2966" s="47">
        <v>-9.4E-2</v>
      </c>
      <c r="D2966" s="47"/>
      <c r="E2966" s="47">
        <f t="shared" si="768"/>
        <v>-0.21450000000000002</v>
      </c>
      <c r="F2966" s="34">
        <f t="shared" si="767"/>
        <v>2</v>
      </c>
      <c r="G2966" s="47">
        <f t="shared" si="769"/>
        <v>-0.42900000000000005</v>
      </c>
      <c r="H2966" s="34"/>
      <c r="I2966" s="34">
        <f>I2967-(J2966-J2967)*2</f>
        <v>6.66</v>
      </c>
      <c r="J2966" s="34">
        <v>2.6</v>
      </c>
      <c r="K2966" s="47">
        <f t="shared" si="770"/>
        <v>2.5880000000000001</v>
      </c>
      <c r="L2966" s="34">
        <f t="shared" si="771"/>
        <v>1.6600000000000001</v>
      </c>
      <c r="M2966" s="47">
        <f t="shared" si="772"/>
        <v>4.2960800000000008</v>
      </c>
      <c r="N2966" s="53"/>
      <c r="O2966" s="53"/>
      <c r="P2966" s="53"/>
      <c r="Q2966" s="52"/>
      <c r="R2966" s="21"/>
    </row>
    <row r="2967" spans="2:18" x14ac:dyDescent="0.2">
      <c r="B2967" s="34">
        <v>30</v>
      </c>
      <c r="C2967" s="47">
        <v>0.76600000000000001</v>
      </c>
      <c r="D2967" s="47"/>
      <c r="E2967" s="47">
        <f t="shared" si="768"/>
        <v>0.33600000000000002</v>
      </c>
      <c r="F2967" s="34">
        <f t="shared" si="767"/>
        <v>2</v>
      </c>
      <c r="G2967" s="47">
        <f t="shared" si="769"/>
        <v>0.67200000000000004</v>
      </c>
      <c r="H2967" s="34"/>
      <c r="I2967" s="33">
        <f>I2968-7.5</f>
        <v>14.5</v>
      </c>
      <c r="J2967" s="33">
        <f>J2968</f>
        <v>-1.32</v>
      </c>
      <c r="K2967" s="47">
        <f t="shared" si="770"/>
        <v>0.64</v>
      </c>
      <c r="L2967" s="34">
        <f t="shared" si="771"/>
        <v>7.84</v>
      </c>
      <c r="M2967" s="47">
        <f t="shared" si="772"/>
        <v>5.0175999999999998</v>
      </c>
      <c r="N2967" s="50"/>
      <c r="O2967" s="50"/>
      <c r="P2967" s="50"/>
      <c r="Q2967" s="51"/>
      <c r="R2967" s="21"/>
    </row>
    <row r="2968" spans="2:18" x14ac:dyDescent="0.2">
      <c r="B2968" s="34">
        <v>32</v>
      </c>
      <c r="C2968" s="47">
        <v>1.764</v>
      </c>
      <c r="D2968" s="47"/>
      <c r="E2968" s="47">
        <f t="shared" si="768"/>
        <v>1.2650000000000001</v>
      </c>
      <c r="F2968" s="34">
        <f t="shared" si="767"/>
        <v>2</v>
      </c>
      <c r="G2968" s="47">
        <f t="shared" si="769"/>
        <v>2.5300000000000002</v>
      </c>
      <c r="H2968" s="54"/>
      <c r="I2968" s="33">
        <v>22</v>
      </c>
      <c r="J2968" s="33">
        <v>-1.32</v>
      </c>
      <c r="K2968" s="47">
        <f t="shared" si="770"/>
        <v>-1.32</v>
      </c>
      <c r="L2968" s="34">
        <f t="shared" si="771"/>
        <v>7.5</v>
      </c>
      <c r="M2968" s="47">
        <f t="shared" si="772"/>
        <v>-9.9</v>
      </c>
      <c r="N2968" s="50"/>
      <c r="O2968" s="50"/>
      <c r="P2968" s="50"/>
      <c r="Q2968" s="51"/>
      <c r="R2968" s="21"/>
    </row>
    <row r="2969" spans="2:18" x14ac:dyDescent="0.2">
      <c r="B2969" s="34">
        <v>34</v>
      </c>
      <c r="C2969" s="47">
        <v>2.7160000000000002</v>
      </c>
      <c r="D2969" s="47"/>
      <c r="E2969" s="47">
        <f t="shared" si="768"/>
        <v>2.2400000000000002</v>
      </c>
      <c r="F2969" s="34">
        <f t="shared" si="767"/>
        <v>2</v>
      </c>
      <c r="G2969" s="47">
        <f t="shared" si="769"/>
        <v>4.4800000000000004</v>
      </c>
      <c r="H2969" s="54"/>
      <c r="I2969" s="34">
        <f>I2968+7.5</f>
        <v>29.5</v>
      </c>
      <c r="J2969" s="34">
        <f>J2968</f>
        <v>-1.32</v>
      </c>
      <c r="K2969" s="47">
        <f t="shared" si="770"/>
        <v>-1.32</v>
      </c>
      <c r="L2969" s="34">
        <f t="shared" si="771"/>
        <v>7.5</v>
      </c>
      <c r="M2969" s="47">
        <f t="shared" si="772"/>
        <v>-9.9</v>
      </c>
      <c r="N2969" s="50"/>
      <c r="O2969" s="50"/>
      <c r="P2969" s="50"/>
      <c r="Q2969" s="51"/>
      <c r="R2969" s="21"/>
    </row>
    <row r="2970" spans="2:18" x14ac:dyDescent="0.2">
      <c r="B2970" s="48">
        <v>39</v>
      </c>
      <c r="C2970" s="55">
        <v>2.7250000000000001</v>
      </c>
      <c r="D2970" s="55"/>
      <c r="E2970" s="47">
        <f t="shared" si="768"/>
        <v>2.7205000000000004</v>
      </c>
      <c r="F2970" s="34">
        <f t="shared" si="767"/>
        <v>5</v>
      </c>
      <c r="G2970" s="47">
        <f t="shared" si="769"/>
        <v>13.602500000000003</v>
      </c>
      <c r="H2970" s="54"/>
      <c r="I2970" s="34">
        <f>I2969+(J2970-J2969)*2</f>
        <v>37.58</v>
      </c>
      <c r="J2970" s="34">
        <v>2.72</v>
      </c>
      <c r="K2970" s="47">
        <f t="shared" si="770"/>
        <v>0.70000000000000007</v>
      </c>
      <c r="L2970" s="34">
        <f t="shared" si="771"/>
        <v>8.0799999999999983</v>
      </c>
      <c r="M2970" s="47">
        <f t="shared" si="772"/>
        <v>5.6559999999999997</v>
      </c>
      <c r="N2970" s="50"/>
      <c r="O2970" s="50"/>
      <c r="P2970" s="50"/>
      <c r="Q2970" s="51"/>
      <c r="R2970" s="21"/>
    </row>
    <row r="2971" spans="2:18" x14ac:dyDescent="0.2">
      <c r="B2971" s="48">
        <v>44</v>
      </c>
      <c r="C2971" s="55">
        <v>2.706</v>
      </c>
      <c r="D2971" s="55"/>
      <c r="E2971" s="47">
        <f t="shared" si="768"/>
        <v>2.7155</v>
      </c>
      <c r="F2971" s="34">
        <f t="shared" si="767"/>
        <v>5</v>
      </c>
      <c r="G2971" s="47">
        <f t="shared" si="769"/>
        <v>13.577500000000001</v>
      </c>
      <c r="H2971" s="54"/>
      <c r="I2971" s="34">
        <v>39</v>
      </c>
      <c r="J2971" s="56">
        <v>2.7250000000000001</v>
      </c>
      <c r="K2971" s="47">
        <f t="shared" si="770"/>
        <v>2.7225000000000001</v>
      </c>
      <c r="L2971" s="34">
        <f t="shared" si="771"/>
        <v>1.4200000000000017</v>
      </c>
      <c r="M2971" s="47">
        <f t="shared" si="772"/>
        <v>3.8659500000000047</v>
      </c>
      <c r="N2971" s="51"/>
      <c r="O2971" s="53"/>
      <c r="P2971" s="53"/>
      <c r="Q2971" s="51"/>
    </row>
    <row r="2972" spans="2:18" x14ac:dyDescent="0.2">
      <c r="B2972" s="48">
        <v>50</v>
      </c>
      <c r="C2972" s="55">
        <v>2.69</v>
      </c>
      <c r="D2972" s="55"/>
      <c r="E2972" s="47">
        <f t="shared" ref="E2972" si="773">(C2971+C2972)/2</f>
        <v>2.698</v>
      </c>
      <c r="F2972" s="34">
        <f t="shared" si="767"/>
        <v>6</v>
      </c>
      <c r="G2972" s="47">
        <f t="shared" ref="G2972" si="774">E2972*F2972</f>
        <v>16.187999999999999</v>
      </c>
      <c r="H2972" s="54"/>
      <c r="I2972" s="48">
        <v>44</v>
      </c>
      <c r="J2972" s="48">
        <v>2.706</v>
      </c>
      <c r="K2972" s="47">
        <f t="shared" si="770"/>
        <v>2.7155</v>
      </c>
      <c r="L2972" s="34">
        <f t="shared" si="771"/>
        <v>5</v>
      </c>
      <c r="M2972" s="47">
        <f t="shared" si="772"/>
        <v>13.577500000000001</v>
      </c>
      <c r="N2972" s="51"/>
      <c r="O2972" s="57"/>
      <c r="P2972" s="57"/>
      <c r="Q2972" s="51"/>
    </row>
    <row r="2973" spans="2:18" x14ac:dyDescent="0.2">
      <c r="B2973" s="48"/>
      <c r="C2973" s="55"/>
      <c r="D2973" s="55"/>
      <c r="E2973" s="47"/>
      <c r="F2973" s="34"/>
      <c r="G2973" s="47"/>
      <c r="H2973" s="51"/>
      <c r="I2973" s="48">
        <v>50</v>
      </c>
      <c r="J2973" s="48">
        <v>2.69</v>
      </c>
      <c r="K2973" s="47">
        <f t="shared" si="770"/>
        <v>2.698</v>
      </c>
      <c r="L2973" s="34">
        <f t="shared" si="771"/>
        <v>6</v>
      </c>
      <c r="M2973" s="47">
        <f t="shared" si="772"/>
        <v>16.187999999999999</v>
      </c>
      <c r="N2973" s="51"/>
      <c r="O2973" s="57"/>
      <c r="P2973" s="57"/>
      <c r="Q2973" s="51"/>
    </row>
    <row r="2974" spans="2:18" x14ac:dyDescent="0.2">
      <c r="B2974" s="48"/>
      <c r="C2974" s="55"/>
      <c r="D2974" s="55"/>
      <c r="E2974" s="47"/>
      <c r="F2974" s="34"/>
      <c r="G2974" s="47"/>
      <c r="H2974" s="51"/>
      <c r="I2974" s="48"/>
      <c r="J2974" s="48"/>
      <c r="K2974" s="47"/>
      <c r="L2974" s="34"/>
      <c r="M2974" s="47"/>
      <c r="N2974" s="57"/>
      <c r="O2974" s="57"/>
      <c r="P2974" s="57"/>
      <c r="Q2974" s="51"/>
    </row>
    <row r="2975" spans="2:18" x14ac:dyDescent="0.2">
      <c r="B2975" s="48"/>
      <c r="C2975" s="55"/>
      <c r="D2975" s="55"/>
      <c r="E2975" s="47"/>
      <c r="F2975" s="34"/>
      <c r="G2975" s="47"/>
      <c r="H2975" s="51"/>
      <c r="I2975" s="48"/>
      <c r="J2975" s="48"/>
      <c r="K2975" s="47"/>
      <c r="L2975" s="34"/>
      <c r="M2975" s="47"/>
      <c r="N2975" s="57"/>
      <c r="O2975" s="57"/>
      <c r="P2975" s="57"/>
      <c r="Q2975" s="51"/>
    </row>
    <row r="2976" spans="2:18" x14ac:dyDescent="0.2">
      <c r="B2976" s="48"/>
      <c r="C2976" s="55"/>
      <c r="D2976" s="55"/>
      <c r="E2976" s="47"/>
      <c r="F2976" s="34"/>
      <c r="G2976" s="47"/>
      <c r="H2976" s="51"/>
      <c r="I2976" s="48"/>
      <c r="J2976" s="48"/>
      <c r="K2976" s="47"/>
      <c r="L2976" s="34"/>
      <c r="M2976" s="47"/>
      <c r="N2976" s="57"/>
      <c r="O2976" s="57"/>
      <c r="P2976" s="57"/>
      <c r="Q2976" s="51"/>
    </row>
    <row r="2977" spans="2:18" x14ac:dyDescent="0.2">
      <c r="B2977" s="48"/>
      <c r="C2977" s="55"/>
      <c r="D2977" s="55"/>
      <c r="E2977" s="47"/>
      <c r="F2977" s="34"/>
      <c r="G2977" s="47"/>
      <c r="H2977" s="47"/>
      <c r="I2977" s="48"/>
      <c r="J2977" s="48"/>
      <c r="K2977" s="47"/>
      <c r="L2977" s="34"/>
      <c r="M2977" s="47"/>
      <c r="N2977" s="57"/>
      <c r="O2977" s="57"/>
      <c r="P2977" s="57"/>
      <c r="Q2977" s="51"/>
    </row>
    <row r="2978" spans="2:18" x14ac:dyDescent="0.2">
      <c r="B2978" s="48"/>
      <c r="C2978" s="55"/>
      <c r="D2978" s="55"/>
      <c r="E2978" s="47"/>
      <c r="F2978" s="34"/>
      <c r="G2978" s="47"/>
      <c r="H2978" s="47"/>
      <c r="I2978" s="48"/>
      <c r="J2978" s="48"/>
      <c r="K2978" s="47"/>
      <c r="L2978" s="34"/>
      <c r="M2978" s="47"/>
      <c r="N2978" s="53"/>
      <c r="O2978" s="57"/>
      <c r="P2978" s="57"/>
      <c r="Q2978" s="51"/>
    </row>
    <row r="2979" spans="2:18" x14ac:dyDescent="0.2">
      <c r="B2979" s="48"/>
      <c r="C2979" s="55"/>
      <c r="D2979" s="55"/>
      <c r="E2979" s="47"/>
      <c r="F2979" s="34"/>
      <c r="G2979" s="47"/>
      <c r="H2979" s="47"/>
      <c r="I2979" s="48"/>
      <c r="J2979" s="48"/>
      <c r="K2979" s="47"/>
      <c r="L2979" s="34"/>
      <c r="M2979" s="47"/>
      <c r="N2979" s="50"/>
      <c r="O2979" s="50"/>
      <c r="P2979" s="50"/>
      <c r="Q2979" s="51"/>
      <c r="R2979" s="21"/>
    </row>
    <row r="2980" spans="2:18" x14ac:dyDescent="0.2">
      <c r="B2980" s="48"/>
      <c r="C2980" s="55"/>
      <c r="D2980" s="55"/>
      <c r="E2980" s="47"/>
      <c r="F2980" s="34"/>
      <c r="G2980" s="47"/>
      <c r="H2980" s="47"/>
      <c r="I2980" s="47"/>
      <c r="J2980" s="48"/>
      <c r="K2980" s="47"/>
      <c r="L2980" s="34"/>
      <c r="M2980" s="47"/>
      <c r="N2980" s="50"/>
      <c r="O2980" s="50"/>
      <c r="P2980" s="50"/>
      <c r="Q2980" s="51"/>
      <c r="R2980" s="21"/>
    </row>
    <row r="2981" spans="2:18" x14ac:dyDescent="0.2">
      <c r="B2981" s="48"/>
      <c r="C2981" s="55"/>
      <c r="D2981" s="55"/>
      <c r="E2981" s="47"/>
      <c r="F2981" s="34"/>
      <c r="G2981" s="47"/>
      <c r="H2981" s="47"/>
      <c r="I2981" s="47"/>
      <c r="J2981" s="48"/>
      <c r="K2981" s="47"/>
      <c r="L2981" s="34"/>
      <c r="M2981" s="47"/>
      <c r="N2981" s="50"/>
      <c r="O2981" s="50"/>
      <c r="P2981" s="50"/>
      <c r="Q2981" s="51"/>
      <c r="R2981" s="21"/>
    </row>
    <row r="2982" spans="2:18" x14ac:dyDescent="0.2">
      <c r="B2982" s="48"/>
      <c r="C2982" s="55"/>
      <c r="D2982" s="55"/>
      <c r="E2982" s="47"/>
      <c r="F2982" s="34">
        <f>SUM(F2956:F2981)</f>
        <v>50</v>
      </c>
      <c r="G2982" s="47">
        <f>SUM(G2956:G2981)</f>
        <v>80.304500000000004</v>
      </c>
      <c r="H2982" s="47"/>
      <c r="I2982" s="47"/>
      <c r="J2982" s="48"/>
      <c r="K2982" s="47"/>
      <c r="L2982" s="34">
        <f>SUM(L2957:L2981)</f>
        <v>50</v>
      </c>
      <c r="M2982" s="34">
        <f>SUM(M2957:M2981)</f>
        <v>41.506130000000006</v>
      </c>
      <c r="N2982" s="50"/>
      <c r="O2982" s="50"/>
      <c r="P2982" s="50"/>
      <c r="Q2982" s="51"/>
      <c r="R2982" s="21"/>
    </row>
    <row r="2983" spans="2:18" x14ac:dyDescent="0.2">
      <c r="B2983" s="48"/>
      <c r="C2983" s="55"/>
      <c r="D2983" s="55"/>
      <c r="E2983" s="47"/>
      <c r="F2983" s="34"/>
      <c r="G2983" s="47"/>
      <c r="H2983" s="34"/>
      <c r="I2983" s="47"/>
      <c r="J2983" s="48"/>
      <c r="K2983" s="47"/>
      <c r="L2983" s="34"/>
      <c r="M2983" s="47"/>
      <c r="N2983" s="50"/>
      <c r="O2983" s="50"/>
      <c r="P2983" s="50"/>
      <c r="Q2983" s="51"/>
      <c r="R2983" s="21"/>
    </row>
    <row r="2984" spans="2:18" x14ac:dyDescent="0.2">
      <c r="B2984" s="52"/>
      <c r="C2984" s="59"/>
      <c r="D2984" s="59"/>
      <c r="E2984" s="51"/>
      <c r="F2984" s="51"/>
      <c r="G2984" s="51"/>
      <c r="H2984" s="51"/>
      <c r="I2984" s="47"/>
      <c r="J2984" s="48"/>
      <c r="K2984" s="47"/>
      <c r="L2984" s="34"/>
      <c r="M2984" s="47"/>
      <c r="N2984" s="51"/>
      <c r="O2984" s="51"/>
      <c r="P2984" s="51"/>
      <c r="Q2984" s="51"/>
    </row>
    <row r="2985" spans="2:18" x14ac:dyDescent="0.2">
      <c r="B2985" s="52"/>
      <c r="C2985" s="59"/>
      <c r="D2985" s="59"/>
      <c r="E2985" s="51"/>
      <c r="F2985" s="51"/>
      <c r="G2985" s="51"/>
      <c r="H2985" s="34" t="s">
        <v>10</v>
      </c>
      <c r="I2985" s="34"/>
      <c r="J2985" s="34">
        <f>G2982</f>
        <v>80.304500000000004</v>
      </c>
      <c r="K2985" s="47" t="s">
        <v>11</v>
      </c>
      <c r="L2985" s="34">
        <f>M2982</f>
        <v>41.506130000000006</v>
      </c>
      <c r="M2985" s="47">
        <f>J2985-L2985</f>
        <v>38.798369999999998</v>
      </c>
      <c r="N2985" s="51"/>
      <c r="O2985" s="51"/>
      <c r="P2985" s="51"/>
      <c r="Q2985" s="51"/>
    </row>
    <row r="2986" spans="2:18" x14ac:dyDescent="0.2">
      <c r="B2986" s="52"/>
      <c r="C2986" s="59"/>
      <c r="D2986" s="59"/>
      <c r="E2986" s="51"/>
      <c r="F2986" s="51"/>
      <c r="G2986" s="51"/>
      <c r="H2986" s="51"/>
      <c r="I2986" s="51"/>
      <c r="J2986" s="60"/>
      <c r="K2986" s="51"/>
      <c r="L2986" s="51"/>
      <c r="M2986" s="51"/>
      <c r="N2986" s="51"/>
      <c r="O2986" s="51"/>
      <c r="P2986" s="51"/>
      <c r="Q2986" s="51"/>
    </row>
    <row r="2987" spans="2:18" ht="15" x14ac:dyDescent="0.2">
      <c r="B2987" s="58"/>
      <c r="C2987" s="61"/>
      <c r="D2987" s="61"/>
      <c r="E2987" s="58"/>
      <c r="F2987" s="54" t="s">
        <v>7</v>
      </c>
      <c r="G2987" s="54"/>
      <c r="H2987" s="160">
        <v>17</v>
      </c>
      <c r="I2987" s="160"/>
      <c r="J2987" s="58"/>
      <c r="K2987" s="58"/>
      <c r="L2987" s="58"/>
      <c r="M2987" s="58"/>
      <c r="N2987" s="57"/>
      <c r="O2987" s="57"/>
      <c r="P2987" s="57"/>
      <c r="Q2987" s="51"/>
    </row>
    <row r="2988" spans="2:18" x14ac:dyDescent="0.2">
      <c r="B2988" s="161" t="s">
        <v>8</v>
      </c>
      <c r="C2988" s="161"/>
      <c r="D2988" s="161"/>
      <c r="E2988" s="161"/>
      <c r="F2988" s="161"/>
      <c r="G2988" s="161"/>
      <c r="H2988" s="51"/>
      <c r="I2988" s="161" t="s">
        <v>9</v>
      </c>
      <c r="J2988" s="161"/>
      <c r="K2988" s="161"/>
      <c r="L2988" s="161"/>
      <c r="M2988" s="161"/>
      <c r="N2988" s="62"/>
      <c r="O2988" s="62"/>
      <c r="P2988" s="50">
        <f>I3003-I3001</f>
        <v>15</v>
      </c>
      <c r="Q2988" s="51"/>
    </row>
    <row r="2989" spans="2:18" x14ac:dyDescent="0.2">
      <c r="B2989" s="34">
        <v>0</v>
      </c>
      <c r="C2989" s="47">
        <v>2.3610000000000002</v>
      </c>
      <c r="D2989" s="47"/>
      <c r="E2989" s="34"/>
      <c r="F2989" s="34"/>
      <c r="G2989" s="34"/>
      <c r="H2989" s="34"/>
      <c r="I2989" s="33"/>
      <c r="J2989" s="33"/>
      <c r="K2989" s="47"/>
      <c r="L2989" s="34"/>
      <c r="M2989" s="47"/>
      <c r="N2989" s="50"/>
      <c r="O2989" s="50"/>
      <c r="P2989" s="50"/>
      <c r="Q2989" s="51"/>
      <c r="R2989" s="21"/>
    </row>
    <row r="2990" spans="2:18" x14ac:dyDescent="0.2">
      <c r="B2990" s="34">
        <v>5</v>
      </c>
      <c r="C2990" s="47">
        <v>2.38</v>
      </c>
      <c r="D2990" s="47"/>
      <c r="E2990" s="47">
        <f>(C2989+C2990)/2</f>
        <v>2.3704999999999998</v>
      </c>
      <c r="F2990" s="34">
        <f t="shared" ref="F2990:F3003" si="775">B2990-B2989</f>
        <v>5</v>
      </c>
      <c r="G2990" s="47">
        <f>E2990*F2990</f>
        <v>11.852499999999999</v>
      </c>
      <c r="H2990" s="34"/>
      <c r="I2990" s="51"/>
      <c r="J2990" s="51"/>
      <c r="K2990" s="47"/>
      <c r="L2990" s="34"/>
      <c r="M2990" s="47"/>
      <c r="N2990" s="50"/>
      <c r="O2990" s="50"/>
      <c r="P2990" s="50"/>
      <c r="Q2990" s="52"/>
      <c r="R2990" s="21"/>
    </row>
    <row r="2991" spans="2:18" x14ac:dyDescent="0.2">
      <c r="B2991" s="34">
        <v>10</v>
      </c>
      <c r="C2991" s="47">
        <v>2.37</v>
      </c>
      <c r="D2991" s="47"/>
      <c r="E2991" s="47">
        <f t="shared" ref="E2991:E3003" si="776">(C2990+C2991)/2</f>
        <v>2.375</v>
      </c>
      <c r="F2991" s="34">
        <f t="shared" si="775"/>
        <v>5</v>
      </c>
      <c r="G2991" s="47">
        <f t="shared" ref="G2991:G3003" si="777">E2991*F2991</f>
        <v>11.875</v>
      </c>
      <c r="H2991" s="34"/>
      <c r="I2991" s="51"/>
      <c r="J2991" s="51"/>
      <c r="K2991" s="47"/>
      <c r="L2991" s="34"/>
      <c r="M2991" s="47"/>
      <c r="N2991" s="50"/>
      <c r="O2991" s="50"/>
      <c r="P2991" s="50"/>
      <c r="Q2991" s="52"/>
      <c r="R2991" s="21"/>
    </row>
    <row r="2992" spans="2:18" x14ac:dyDescent="0.2">
      <c r="B2992" s="34">
        <v>12</v>
      </c>
      <c r="C2992" s="47">
        <v>1.571</v>
      </c>
      <c r="D2992" s="47"/>
      <c r="E2992" s="47">
        <f t="shared" si="776"/>
        <v>1.9704999999999999</v>
      </c>
      <c r="F2992" s="34">
        <f t="shared" si="775"/>
        <v>2</v>
      </c>
      <c r="G2992" s="47">
        <f t="shared" si="777"/>
        <v>3.9409999999999998</v>
      </c>
      <c r="H2992" s="34"/>
      <c r="I2992" s="33"/>
      <c r="J2992" s="33"/>
      <c r="K2992" s="47"/>
      <c r="L2992" s="34"/>
      <c r="M2992" s="47"/>
      <c r="N2992" s="50"/>
      <c r="O2992" s="50"/>
      <c r="P2992" s="50"/>
      <c r="Q2992" s="52"/>
      <c r="R2992" s="21"/>
    </row>
    <row r="2993" spans="2:18" x14ac:dyDescent="0.2">
      <c r="B2993" s="34">
        <v>14</v>
      </c>
      <c r="C2993" s="47">
        <v>0.56499999999999995</v>
      </c>
      <c r="D2993" s="47"/>
      <c r="E2993" s="47">
        <f t="shared" si="776"/>
        <v>1.0680000000000001</v>
      </c>
      <c r="F2993" s="34">
        <f t="shared" si="775"/>
        <v>2</v>
      </c>
      <c r="G2993" s="47">
        <f t="shared" si="777"/>
        <v>2.1360000000000001</v>
      </c>
      <c r="H2993" s="34"/>
      <c r="I2993" s="33"/>
      <c r="J2993" s="33"/>
      <c r="K2993" s="47"/>
      <c r="L2993" s="34"/>
      <c r="M2993" s="47"/>
      <c r="N2993" s="50"/>
      <c r="O2993" s="50"/>
      <c r="P2993" s="50"/>
      <c r="Q2993" s="52"/>
      <c r="R2993" s="21"/>
    </row>
    <row r="2994" spans="2:18" x14ac:dyDescent="0.2">
      <c r="B2994" s="34">
        <v>16</v>
      </c>
      <c r="C2994" s="47">
        <v>-3.5000000000000003E-2</v>
      </c>
      <c r="D2994" s="47"/>
      <c r="E2994" s="47">
        <f t="shared" si="776"/>
        <v>0.26499999999999996</v>
      </c>
      <c r="F2994" s="34">
        <f t="shared" si="775"/>
        <v>2</v>
      </c>
      <c r="G2994" s="47">
        <f t="shared" si="777"/>
        <v>0.52999999999999992</v>
      </c>
      <c r="H2994" s="34"/>
      <c r="I2994" s="33"/>
      <c r="J2994" s="33"/>
      <c r="K2994" s="47"/>
      <c r="L2994" s="34"/>
      <c r="M2994" s="47"/>
      <c r="N2994" s="50"/>
      <c r="O2994" s="50"/>
      <c r="P2994" s="50"/>
      <c r="Q2994" s="52"/>
      <c r="R2994" s="21"/>
    </row>
    <row r="2995" spans="2:18" x14ac:dyDescent="0.2">
      <c r="B2995" s="34">
        <v>18</v>
      </c>
      <c r="C2995" s="47">
        <v>-0.27</v>
      </c>
      <c r="D2995" s="47"/>
      <c r="E2995" s="47">
        <f t="shared" si="776"/>
        <v>-0.15250000000000002</v>
      </c>
      <c r="F2995" s="34">
        <f t="shared" si="775"/>
        <v>2</v>
      </c>
      <c r="G2995" s="47">
        <f t="shared" si="777"/>
        <v>-0.30500000000000005</v>
      </c>
      <c r="H2995" s="51"/>
      <c r="I2995" s="33"/>
      <c r="J2995" s="33"/>
      <c r="K2995" s="47"/>
      <c r="L2995" s="34"/>
      <c r="M2995" s="47"/>
      <c r="N2995" s="50"/>
      <c r="O2995" s="50"/>
      <c r="P2995" s="50"/>
      <c r="Q2995" s="52"/>
      <c r="R2995" s="21"/>
    </row>
    <row r="2996" spans="2:18" x14ac:dyDescent="0.2">
      <c r="B2996" s="34">
        <v>20</v>
      </c>
      <c r="C2996" s="47">
        <v>0.379</v>
      </c>
      <c r="D2996" s="47"/>
      <c r="E2996" s="47">
        <f t="shared" si="776"/>
        <v>5.4499999999999993E-2</v>
      </c>
      <c r="F2996" s="34">
        <f t="shared" si="775"/>
        <v>2</v>
      </c>
      <c r="G2996" s="47">
        <f t="shared" si="777"/>
        <v>0.10899999999999999</v>
      </c>
      <c r="H2996" s="51"/>
      <c r="I2996" s="33"/>
      <c r="J2996" s="33"/>
      <c r="K2996" s="47"/>
      <c r="L2996" s="34"/>
      <c r="M2996" s="47"/>
      <c r="N2996" s="50"/>
      <c r="O2996" s="50"/>
      <c r="P2996" s="50"/>
      <c r="Q2996" s="52"/>
      <c r="R2996" s="21"/>
    </row>
    <row r="2997" spans="2:18" x14ac:dyDescent="0.2">
      <c r="B2997" s="34">
        <v>22</v>
      </c>
      <c r="C2997" s="47">
        <v>0.28299999999999997</v>
      </c>
      <c r="D2997" s="47"/>
      <c r="E2997" s="47">
        <f t="shared" si="776"/>
        <v>0.33099999999999996</v>
      </c>
      <c r="F2997" s="34">
        <f t="shared" si="775"/>
        <v>2</v>
      </c>
      <c r="G2997" s="47">
        <f t="shared" si="777"/>
        <v>0.66199999999999992</v>
      </c>
      <c r="H2997" s="51"/>
      <c r="I2997" s="33"/>
      <c r="J2997" s="33"/>
      <c r="K2997" s="47"/>
      <c r="L2997" s="34"/>
      <c r="M2997" s="47"/>
      <c r="N2997" s="53"/>
      <c r="O2997" s="53"/>
      <c r="P2997" s="53"/>
      <c r="Q2997" s="52"/>
      <c r="R2997" s="21"/>
    </row>
    <row r="2998" spans="2:18" x14ac:dyDescent="0.2">
      <c r="B2998" s="34">
        <v>24</v>
      </c>
      <c r="C2998" s="47">
        <v>-0.17799999999999999</v>
      </c>
      <c r="D2998" s="47"/>
      <c r="E2998" s="47">
        <f t="shared" si="776"/>
        <v>5.2499999999999991E-2</v>
      </c>
      <c r="F2998" s="34">
        <f t="shared" si="775"/>
        <v>2</v>
      </c>
      <c r="G2998" s="47">
        <f t="shared" si="777"/>
        <v>0.10499999999999998</v>
      </c>
      <c r="H2998" s="34"/>
      <c r="I2998" s="33">
        <v>0</v>
      </c>
      <c r="J2998" s="33">
        <v>2.3610000000000002</v>
      </c>
      <c r="K2998" s="47"/>
      <c r="L2998" s="34"/>
      <c r="M2998" s="47"/>
      <c r="N2998" s="50"/>
      <c r="O2998" s="50"/>
      <c r="P2998" s="50"/>
      <c r="Q2998" s="52"/>
      <c r="R2998" s="21"/>
    </row>
    <row r="2999" spans="2:18" x14ac:dyDescent="0.2">
      <c r="B2999" s="34">
        <v>26</v>
      </c>
      <c r="C2999" s="47">
        <v>0.76700000000000002</v>
      </c>
      <c r="D2999" s="47"/>
      <c r="E2999" s="47">
        <f t="shared" si="776"/>
        <v>0.29449999999999998</v>
      </c>
      <c r="F2999" s="34">
        <f t="shared" si="775"/>
        <v>2</v>
      </c>
      <c r="G2999" s="47">
        <f t="shared" si="777"/>
        <v>0.58899999999999997</v>
      </c>
      <c r="H2999" s="34"/>
      <c r="I2999" s="33">
        <v>5</v>
      </c>
      <c r="J2999" s="33">
        <v>2.38</v>
      </c>
      <c r="K2999" s="47">
        <f t="shared" ref="K2999:K3006" si="778">AVERAGE(J2998,J2999)</f>
        <v>2.3704999999999998</v>
      </c>
      <c r="L2999" s="34">
        <f t="shared" ref="L2999:L3006" si="779">I2999-I2998</f>
        <v>5</v>
      </c>
      <c r="M2999" s="47">
        <f t="shared" ref="M2999:M3006" si="780">L2999*K2999</f>
        <v>11.852499999999999</v>
      </c>
      <c r="N2999" s="53"/>
      <c r="O2999" s="53"/>
      <c r="P2999" s="53"/>
      <c r="Q2999" s="52"/>
      <c r="R2999" s="21"/>
    </row>
    <row r="3000" spans="2:18" x14ac:dyDescent="0.2">
      <c r="B3000" s="34">
        <v>28</v>
      </c>
      <c r="C3000" s="47">
        <v>1.569</v>
      </c>
      <c r="D3000" s="47"/>
      <c r="E3000" s="47">
        <f t="shared" si="776"/>
        <v>1.1679999999999999</v>
      </c>
      <c r="F3000" s="34">
        <f t="shared" si="775"/>
        <v>2</v>
      </c>
      <c r="G3000" s="47">
        <f t="shared" si="777"/>
        <v>2.3359999999999999</v>
      </c>
      <c r="H3000" s="34"/>
      <c r="I3000" s="34">
        <f>I3001-(J3000-J3001)*2</f>
        <v>5.16</v>
      </c>
      <c r="J3000" s="34">
        <v>2.37</v>
      </c>
      <c r="K3000" s="47">
        <f t="shared" si="778"/>
        <v>2.375</v>
      </c>
      <c r="L3000" s="34">
        <f t="shared" si="779"/>
        <v>0.16000000000000014</v>
      </c>
      <c r="M3000" s="47">
        <f t="shared" si="780"/>
        <v>0.38000000000000034</v>
      </c>
      <c r="N3000" s="53"/>
      <c r="O3000" s="53"/>
      <c r="P3000" s="53"/>
      <c r="Q3000" s="52"/>
      <c r="R3000" s="21"/>
    </row>
    <row r="3001" spans="2:18" x14ac:dyDescent="0.2">
      <c r="B3001" s="34">
        <v>30</v>
      </c>
      <c r="C3001" s="47">
        <v>2.37</v>
      </c>
      <c r="D3001" s="47"/>
      <c r="E3001" s="47">
        <f t="shared" si="776"/>
        <v>1.9695</v>
      </c>
      <c r="F3001" s="34">
        <f t="shared" si="775"/>
        <v>2</v>
      </c>
      <c r="G3001" s="47">
        <f t="shared" si="777"/>
        <v>3.9390000000000001</v>
      </c>
      <c r="H3001" s="34"/>
      <c r="I3001" s="33">
        <f>I3002-7.5</f>
        <v>12.5</v>
      </c>
      <c r="J3001" s="33">
        <f>J3002</f>
        <v>-1.3</v>
      </c>
      <c r="K3001" s="47">
        <f t="shared" si="778"/>
        <v>0.53500000000000003</v>
      </c>
      <c r="L3001" s="34">
        <f t="shared" si="779"/>
        <v>7.34</v>
      </c>
      <c r="M3001" s="47">
        <f t="shared" si="780"/>
        <v>3.9269000000000003</v>
      </c>
      <c r="N3001" s="50"/>
      <c r="O3001" s="50"/>
      <c r="P3001" s="50"/>
      <c r="Q3001" s="51"/>
      <c r="R3001" s="21"/>
    </row>
    <row r="3002" spans="2:18" x14ac:dyDescent="0.2">
      <c r="B3002" s="34">
        <v>35</v>
      </c>
      <c r="C3002" s="47">
        <v>2.391</v>
      </c>
      <c r="D3002" s="47"/>
      <c r="E3002" s="47">
        <f t="shared" si="776"/>
        <v>2.3805000000000001</v>
      </c>
      <c r="F3002" s="34">
        <f t="shared" si="775"/>
        <v>5</v>
      </c>
      <c r="G3002" s="47">
        <f t="shared" si="777"/>
        <v>11.9025</v>
      </c>
      <c r="H3002" s="54"/>
      <c r="I3002" s="33">
        <v>20</v>
      </c>
      <c r="J3002" s="33">
        <v>-1.3</v>
      </c>
      <c r="K3002" s="47">
        <f t="shared" si="778"/>
        <v>-1.3</v>
      </c>
      <c r="L3002" s="34">
        <f t="shared" si="779"/>
        <v>7.5</v>
      </c>
      <c r="M3002" s="47">
        <f t="shared" si="780"/>
        <v>-9.75</v>
      </c>
      <c r="N3002" s="50"/>
      <c r="O3002" s="50"/>
      <c r="P3002" s="50"/>
      <c r="Q3002" s="51"/>
      <c r="R3002" s="21"/>
    </row>
    <row r="3003" spans="2:18" x14ac:dyDescent="0.2">
      <c r="B3003" s="34">
        <v>40</v>
      </c>
      <c r="C3003" s="47">
        <v>2.395</v>
      </c>
      <c r="D3003" s="47"/>
      <c r="E3003" s="47">
        <f t="shared" si="776"/>
        <v>2.3929999999999998</v>
      </c>
      <c r="F3003" s="34">
        <f t="shared" si="775"/>
        <v>5</v>
      </c>
      <c r="G3003" s="47">
        <f t="shared" si="777"/>
        <v>11.965</v>
      </c>
      <c r="H3003" s="54"/>
      <c r="I3003" s="34">
        <f>I3002+7.5</f>
        <v>27.5</v>
      </c>
      <c r="J3003" s="34">
        <f>J3002</f>
        <v>-1.3</v>
      </c>
      <c r="K3003" s="47">
        <f t="shared" si="778"/>
        <v>-1.3</v>
      </c>
      <c r="L3003" s="34">
        <f t="shared" si="779"/>
        <v>7.5</v>
      </c>
      <c r="M3003" s="47">
        <f t="shared" si="780"/>
        <v>-9.75</v>
      </c>
      <c r="N3003" s="50"/>
      <c r="O3003" s="50"/>
      <c r="P3003" s="50"/>
      <c r="Q3003" s="51"/>
      <c r="R3003" s="21"/>
    </row>
    <row r="3004" spans="2:18" x14ac:dyDescent="0.2">
      <c r="B3004" s="48"/>
      <c r="C3004" s="55"/>
      <c r="D3004" s="55"/>
      <c r="E3004" s="47"/>
      <c r="F3004" s="34"/>
      <c r="G3004" s="47"/>
      <c r="H3004" s="54"/>
      <c r="I3004" s="34">
        <f>I3003+(J3004-J3003)*2</f>
        <v>34.86</v>
      </c>
      <c r="J3004" s="34">
        <v>2.38</v>
      </c>
      <c r="K3004" s="47">
        <f t="shared" si="778"/>
        <v>0.53999999999999992</v>
      </c>
      <c r="L3004" s="34">
        <f t="shared" si="779"/>
        <v>7.3599999999999994</v>
      </c>
      <c r="M3004" s="47">
        <f t="shared" si="780"/>
        <v>3.9743999999999993</v>
      </c>
      <c r="N3004" s="50"/>
      <c r="O3004" s="50"/>
      <c r="P3004" s="50"/>
      <c r="Q3004" s="51"/>
      <c r="R3004" s="21"/>
    </row>
    <row r="3005" spans="2:18" x14ac:dyDescent="0.2">
      <c r="B3005" s="48"/>
      <c r="C3005" s="55"/>
      <c r="D3005" s="55"/>
      <c r="E3005" s="47"/>
      <c r="F3005" s="34"/>
      <c r="G3005" s="47"/>
      <c r="H3005" s="54"/>
      <c r="I3005" s="34">
        <v>35</v>
      </c>
      <c r="J3005" s="56">
        <v>2.391</v>
      </c>
      <c r="K3005" s="47">
        <f t="shared" si="778"/>
        <v>2.3855</v>
      </c>
      <c r="L3005" s="34">
        <f t="shared" si="779"/>
        <v>0.14000000000000057</v>
      </c>
      <c r="M3005" s="47">
        <f t="shared" si="780"/>
        <v>0.33397000000000138</v>
      </c>
      <c r="N3005" s="51"/>
      <c r="O3005" s="53"/>
      <c r="P3005" s="53"/>
      <c r="Q3005" s="51"/>
    </row>
    <row r="3006" spans="2:18" x14ac:dyDescent="0.2">
      <c r="B3006" s="48"/>
      <c r="C3006" s="55"/>
      <c r="D3006" s="55"/>
      <c r="E3006" s="47"/>
      <c r="F3006" s="34"/>
      <c r="G3006" s="47"/>
      <c r="H3006" s="54"/>
      <c r="I3006" s="48">
        <v>40</v>
      </c>
      <c r="J3006" s="48">
        <v>2.395</v>
      </c>
      <c r="K3006" s="47">
        <f t="shared" si="778"/>
        <v>2.3929999999999998</v>
      </c>
      <c r="L3006" s="34">
        <f t="shared" si="779"/>
        <v>5</v>
      </c>
      <c r="M3006" s="47">
        <f t="shared" si="780"/>
        <v>11.965</v>
      </c>
      <c r="N3006" s="51"/>
      <c r="O3006" s="57"/>
      <c r="P3006" s="57"/>
      <c r="Q3006" s="51"/>
    </row>
    <row r="3007" spans="2:18" x14ac:dyDescent="0.2">
      <c r="B3007" s="48"/>
      <c r="C3007" s="55"/>
      <c r="D3007" s="55"/>
      <c r="E3007" s="47"/>
      <c r="F3007" s="34"/>
      <c r="G3007" s="47"/>
      <c r="H3007" s="51"/>
      <c r="I3007" s="48"/>
      <c r="J3007" s="48"/>
      <c r="K3007" s="47"/>
      <c r="L3007" s="34"/>
      <c r="M3007" s="47"/>
      <c r="N3007" s="51"/>
      <c r="O3007" s="57"/>
      <c r="P3007" s="57"/>
      <c r="Q3007" s="51"/>
    </row>
    <row r="3008" spans="2:18" x14ac:dyDescent="0.2">
      <c r="B3008" s="48"/>
      <c r="C3008" s="55"/>
      <c r="D3008" s="55"/>
      <c r="E3008" s="47"/>
      <c r="F3008" s="34"/>
      <c r="G3008" s="47"/>
      <c r="H3008" s="51"/>
      <c r="I3008" s="48"/>
      <c r="J3008" s="48"/>
      <c r="K3008" s="47"/>
      <c r="L3008" s="34"/>
      <c r="M3008" s="47"/>
      <c r="N3008" s="57"/>
      <c r="O3008" s="57"/>
      <c r="P3008" s="57"/>
      <c r="Q3008" s="51"/>
    </row>
    <row r="3009" spans="2:18" x14ac:dyDescent="0.2">
      <c r="B3009" s="48"/>
      <c r="C3009" s="55"/>
      <c r="D3009" s="55"/>
      <c r="E3009" s="47"/>
      <c r="F3009" s="34"/>
      <c r="G3009" s="47"/>
      <c r="H3009" s="51"/>
      <c r="I3009" s="48"/>
      <c r="J3009" s="48"/>
      <c r="K3009" s="47"/>
      <c r="L3009" s="34"/>
      <c r="M3009" s="47"/>
      <c r="N3009" s="57"/>
      <c r="O3009" s="57"/>
      <c r="P3009" s="57"/>
      <c r="Q3009" s="51"/>
    </row>
    <row r="3010" spans="2:18" x14ac:dyDescent="0.2">
      <c r="B3010" s="48"/>
      <c r="C3010" s="55"/>
      <c r="D3010" s="55"/>
      <c r="E3010" s="47"/>
      <c r="F3010" s="34"/>
      <c r="G3010" s="47"/>
      <c r="H3010" s="51"/>
      <c r="I3010" s="48"/>
      <c r="J3010" s="48"/>
      <c r="K3010" s="47"/>
      <c r="L3010" s="34"/>
      <c r="M3010" s="47"/>
      <c r="N3010" s="57"/>
      <c r="O3010" s="57"/>
      <c r="P3010" s="57"/>
      <c r="Q3010" s="51"/>
    </row>
    <row r="3011" spans="2:18" x14ac:dyDescent="0.2">
      <c r="B3011" s="48"/>
      <c r="C3011" s="55"/>
      <c r="D3011" s="55"/>
      <c r="E3011" s="47"/>
      <c r="F3011" s="34"/>
      <c r="G3011" s="47"/>
      <c r="H3011" s="47"/>
      <c r="I3011" s="48"/>
      <c r="J3011" s="48"/>
      <c r="K3011" s="47"/>
      <c r="L3011" s="34"/>
      <c r="M3011" s="47"/>
      <c r="N3011" s="57"/>
      <c r="O3011" s="57"/>
      <c r="P3011" s="57"/>
      <c r="Q3011" s="51"/>
    </row>
    <row r="3012" spans="2:18" x14ac:dyDescent="0.2">
      <c r="B3012" s="48"/>
      <c r="C3012" s="55"/>
      <c r="D3012" s="55"/>
      <c r="E3012" s="47"/>
      <c r="F3012" s="34"/>
      <c r="G3012" s="47"/>
      <c r="H3012" s="47"/>
      <c r="I3012" s="48"/>
      <c r="J3012" s="48"/>
      <c r="K3012" s="47" t="s">
        <v>11</v>
      </c>
      <c r="L3012" s="34"/>
      <c r="M3012" s="47"/>
      <c r="N3012" s="53"/>
      <c r="O3012" s="57"/>
      <c r="P3012" s="57"/>
      <c r="Q3012" s="51"/>
    </row>
    <row r="3013" spans="2:18" x14ac:dyDescent="0.2">
      <c r="B3013" s="48"/>
      <c r="C3013" s="55"/>
      <c r="D3013" s="55"/>
      <c r="E3013" s="47"/>
      <c r="F3013" s="34"/>
      <c r="G3013" s="47"/>
      <c r="H3013" s="47"/>
      <c r="I3013" s="48"/>
      <c r="J3013" s="48"/>
      <c r="K3013" s="47"/>
      <c r="L3013" s="34"/>
      <c r="M3013" s="47"/>
      <c r="N3013" s="50"/>
      <c r="O3013" s="50"/>
      <c r="P3013" s="50"/>
      <c r="Q3013" s="51"/>
      <c r="R3013" s="21"/>
    </row>
    <row r="3014" spans="2:18" x14ac:dyDescent="0.2">
      <c r="B3014" s="48"/>
      <c r="C3014" s="55"/>
      <c r="D3014" s="55"/>
      <c r="E3014" s="47"/>
      <c r="F3014" s="34"/>
      <c r="G3014" s="47"/>
      <c r="H3014" s="47"/>
      <c r="I3014" s="47"/>
      <c r="J3014" s="48"/>
      <c r="K3014" s="47"/>
      <c r="L3014" s="34"/>
      <c r="M3014" s="47"/>
      <c r="N3014" s="50"/>
      <c r="O3014" s="50"/>
      <c r="P3014" s="50"/>
      <c r="Q3014" s="51"/>
      <c r="R3014" s="21"/>
    </row>
    <row r="3015" spans="2:18" x14ac:dyDescent="0.2">
      <c r="B3015" s="48"/>
      <c r="C3015" s="55"/>
      <c r="D3015" s="55"/>
      <c r="E3015" s="47"/>
      <c r="F3015" s="34"/>
      <c r="G3015" s="47"/>
      <c r="H3015" s="47"/>
      <c r="I3015" s="47"/>
      <c r="J3015" s="48"/>
      <c r="K3015" s="47"/>
      <c r="L3015" s="34"/>
      <c r="M3015" s="47"/>
      <c r="N3015" s="50"/>
      <c r="O3015" s="50"/>
      <c r="P3015" s="50"/>
      <c r="Q3015" s="51"/>
      <c r="R3015" s="21"/>
    </row>
    <row r="3016" spans="2:18" x14ac:dyDescent="0.2">
      <c r="B3016" s="48"/>
      <c r="C3016" s="55"/>
      <c r="D3016" s="55"/>
      <c r="E3016" s="47"/>
      <c r="F3016" s="34">
        <f>SUM(F2990:F3015)</f>
        <v>40</v>
      </c>
      <c r="G3016" s="47">
        <f>SUM(G2990:G3015)</f>
        <v>61.637</v>
      </c>
      <c r="H3016" s="47"/>
      <c r="I3016" s="47"/>
      <c r="J3016" s="48"/>
      <c r="K3016" s="47"/>
      <c r="L3016" s="34">
        <f>SUM(L2991:L3015)</f>
        <v>40</v>
      </c>
      <c r="M3016" s="34">
        <f>SUM(M2991:M3015)</f>
        <v>12.932770000000001</v>
      </c>
      <c r="N3016" s="50"/>
      <c r="O3016" s="50"/>
      <c r="P3016" s="50"/>
      <c r="Q3016" s="51"/>
      <c r="R3016" s="21"/>
    </row>
    <row r="3017" spans="2:18" x14ac:dyDescent="0.2">
      <c r="B3017" s="48"/>
      <c r="C3017" s="55"/>
      <c r="D3017" s="55"/>
      <c r="E3017" s="47"/>
      <c r="F3017" s="34"/>
      <c r="G3017" s="47"/>
      <c r="H3017" s="34"/>
      <c r="I3017" s="47"/>
      <c r="J3017" s="48"/>
      <c r="K3017" s="47"/>
      <c r="L3017" s="34"/>
      <c r="M3017" s="47"/>
      <c r="N3017" s="50"/>
      <c r="O3017" s="50"/>
      <c r="P3017" s="50"/>
      <c r="Q3017" s="51"/>
      <c r="R3017" s="21"/>
    </row>
    <row r="3018" spans="2:18" x14ac:dyDescent="0.2">
      <c r="B3018" s="52"/>
      <c r="C3018" s="59"/>
      <c r="D3018" s="59"/>
      <c r="E3018" s="51"/>
      <c r="F3018" s="51"/>
      <c r="G3018" s="51"/>
      <c r="H3018" s="51"/>
      <c r="I3018" s="47"/>
      <c r="J3018" s="48"/>
      <c r="K3018" s="47"/>
      <c r="L3018" s="34"/>
      <c r="M3018" s="47"/>
      <c r="N3018" s="51"/>
      <c r="O3018" s="51"/>
      <c r="P3018" s="51"/>
      <c r="Q3018" s="51"/>
    </row>
    <row r="3019" spans="2:18" x14ac:dyDescent="0.2">
      <c r="B3019" s="52"/>
      <c r="C3019" s="59"/>
      <c r="D3019" s="59"/>
      <c r="E3019" s="51"/>
      <c r="F3019" s="51"/>
      <c r="G3019" s="51"/>
      <c r="H3019" s="34" t="s">
        <v>10</v>
      </c>
      <c r="I3019" s="34"/>
      <c r="J3019" s="34">
        <f>G3016</f>
        <v>61.637</v>
      </c>
      <c r="K3019" s="47" t="s">
        <v>11</v>
      </c>
      <c r="L3019" s="34">
        <f>M3016</f>
        <v>12.932770000000001</v>
      </c>
      <c r="M3019" s="47">
        <f>J3019-L3019</f>
        <v>48.704229999999995</v>
      </c>
      <c r="N3019" s="51"/>
      <c r="O3019" s="51"/>
      <c r="P3019" s="51"/>
      <c r="Q3019" s="51"/>
    </row>
    <row r="3020" spans="2:18" x14ac:dyDescent="0.2">
      <c r="B3020" s="52"/>
      <c r="C3020" s="59"/>
      <c r="D3020" s="59"/>
      <c r="E3020" s="51"/>
      <c r="F3020" s="51"/>
      <c r="G3020" s="51"/>
      <c r="H3020" s="51"/>
      <c r="I3020" s="51"/>
      <c r="J3020" s="60"/>
      <c r="K3020" s="51"/>
      <c r="L3020" s="51"/>
      <c r="M3020" s="51"/>
      <c r="N3020" s="51"/>
      <c r="O3020" s="51"/>
      <c r="P3020" s="51"/>
      <c r="Q3020" s="51"/>
    </row>
    <row r="3021" spans="2:18" ht="15" x14ac:dyDescent="0.2">
      <c r="B3021" s="58"/>
      <c r="C3021" s="61"/>
      <c r="D3021" s="61"/>
      <c r="E3021" s="58"/>
      <c r="F3021" s="54" t="s">
        <v>7</v>
      </c>
      <c r="G3021" s="54"/>
      <c r="H3021" s="160">
        <v>17.2</v>
      </c>
      <c r="I3021" s="160"/>
      <c r="J3021" s="58"/>
      <c r="K3021" s="58"/>
      <c r="L3021" s="58"/>
      <c r="M3021" s="58"/>
      <c r="N3021" s="57"/>
      <c r="O3021" s="57"/>
      <c r="P3021" s="57"/>
      <c r="Q3021" s="51"/>
    </row>
    <row r="3022" spans="2:18" x14ac:dyDescent="0.2">
      <c r="B3022" s="161" t="s">
        <v>8</v>
      </c>
      <c r="C3022" s="161"/>
      <c r="D3022" s="161"/>
      <c r="E3022" s="161"/>
      <c r="F3022" s="161"/>
      <c r="G3022" s="161"/>
      <c r="H3022" s="51"/>
      <c r="I3022" s="161" t="s">
        <v>9</v>
      </c>
      <c r="J3022" s="161"/>
      <c r="K3022" s="161"/>
      <c r="L3022" s="161"/>
      <c r="M3022" s="161"/>
      <c r="N3022" s="62"/>
      <c r="O3022" s="62"/>
      <c r="P3022" s="50">
        <f>I3037-I3035</f>
        <v>15</v>
      </c>
      <c r="Q3022" s="51"/>
    </row>
    <row r="3023" spans="2:18" x14ac:dyDescent="0.2">
      <c r="B3023" s="34">
        <v>0</v>
      </c>
      <c r="C3023" s="47">
        <v>2.7789999999999999</v>
      </c>
      <c r="D3023" s="47"/>
      <c r="E3023" s="34"/>
      <c r="F3023" s="34"/>
      <c r="G3023" s="34"/>
      <c r="H3023" s="34"/>
      <c r="I3023" s="33"/>
      <c r="J3023" s="33"/>
      <c r="K3023" s="47"/>
      <c r="L3023" s="34"/>
      <c r="M3023" s="47"/>
      <c r="N3023" s="50"/>
      <c r="O3023" s="50"/>
      <c r="P3023" s="50"/>
      <c r="Q3023" s="51"/>
      <c r="R3023" s="21"/>
    </row>
    <row r="3024" spans="2:18" x14ac:dyDescent="0.2">
      <c r="B3024" s="34">
        <v>5</v>
      </c>
      <c r="C3024" s="47">
        <v>2.7759999999999998</v>
      </c>
      <c r="D3024" s="47"/>
      <c r="E3024" s="47">
        <f>(C3023+C3024)/2</f>
        <v>2.7774999999999999</v>
      </c>
      <c r="F3024" s="34">
        <f t="shared" ref="F3024:F3041" si="781">B3024-B3023</f>
        <v>5</v>
      </c>
      <c r="G3024" s="47">
        <f>E3024*F3024</f>
        <v>13.887499999999999</v>
      </c>
      <c r="H3024" s="34"/>
      <c r="I3024" s="51"/>
      <c r="J3024" s="51"/>
      <c r="K3024" s="47"/>
      <c r="L3024" s="34"/>
      <c r="M3024" s="47"/>
      <c r="N3024" s="50"/>
      <c r="O3024" s="50"/>
      <c r="P3024" s="50"/>
      <c r="Q3024" s="52"/>
      <c r="R3024" s="21"/>
    </row>
    <row r="3025" spans="2:18" x14ac:dyDescent="0.2">
      <c r="B3025" s="34">
        <v>6</v>
      </c>
      <c r="C3025" s="47">
        <v>2.8679999999999999</v>
      </c>
      <c r="D3025" s="47"/>
      <c r="E3025" s="47">
        <f t="shared" ref="E3025:E3037" si="782">(C3024+C3025)/2</f>
        <v>2.8220000000000001</v>
      </c>
      <c r="F3025" s="34">
        <f t="shared" si="781"/>
        <v>1</v>
      </c>
      <c r="G3025" s="47">
        <f t="shared" ref="G3025:G3037" si="783">E3025*F3025</f>
        <v>2.8220000000000001</v>
      </c>
      <c r="H3025" s="34"/>
      <c r="I3025" s="51"/>
      <c r="J3025" s="51"/>
      <c r="K3025" s="47"/>
      <c r="L3025" s="34"/>
      <c r="M3025" s="47"/>
      <c r="N3025" s="50"/>
      <c r="O3025" s="50"/>
      <c r="P3025" s="50"/>
      <c r="Q3025" s="52"/>
      <c r="R3025" s="21"/>
    </row>
    <row r="3026" spans="2:18" x14ac:dyDescent="0.2">
      <c r="B3026" s="34">
        <v>10</v>
      </c>
      <c r="C3026" s="47">
        <v>2.8769999999999998</v>
      </c>
      <c r="D3026" s="47"/>
      <c r="E3026" s="47">
        <f t="shared" si="782"/>
        <v>2.8724999999999996</v>
      </c>
      <c r="F3026" s="34">
        <f t="shared" si="781"/>
        <v>4</v>
      </c>
      <c r="G3026" s="47">
        <f t="shared" si="783"/>
        <v>11.489999999999998</v>
      </c>
      <c r="H3026" s="34"/>
      <c r="I3026" s="33"/>
      <c r="J3026" s="33"/>
      <c r="K3026" s="47"/>
      <c r="L3026" s="34"/>
      <c r="M3026" s="47"/>
      <c r="N3026" s="50"/>
      <c r="O3026" s="50"/>
      <c r="P3026" s="50"/>
      <c r="Q3026" s="52"/>
      <c r="R3026" s="21"/>
    </row>
    <row r="3027" spans="2:18" x14ac:dyDescent="0.2">
      <c r="B3027" s="34">
        <v>12</v>
      </c>
      <c r="C3027" s="47">
        <v>2.1739999999999999</v>
      </c>
      <c r="D3027" s="47"/>
      <c r="E3027" s="47">
        <f t="shared" si="782"/>
        <v>2.5255000000000001</v>
      </c>
      <c r="F3027" s="34">
        <f t="shared" si="781"/>
        <v>2</v>
      </c>
      <c r="G3027" s="47">
        <f t="shared" si="783"/>
        <v>5.0510000000000002</v>
      </c>
      <c r="H3027" s="34"/>
      <c r="I3027" s="33"/>
      <c r="J3027" s="33"/>
      <c r="K3027" s="47"/>
      <c r="L3027" s="34"/>
      <c r="M3027" s="47"/>
      <c r="N3027" s="50"/>
      <c r="O3027" s="50"/>
      <c r="P3027" s="50"/>
      <c r="Q3027" s="52"/>
      <c r="R3027" s="21"/>
    </row>
    <row r="3028" spans="2:18" x14ac:dyDescent="0.2">
      <c r="B3028" s="34">
        <v>14</v>
      </c>
      <c r="C3028" s="47">
        <v>1.1859999999999999</v>
      </c>
      <c r="D3028" s="47"/>
      <c r="E3028" s="47">
        <f t="shared" si="782"/>
        <v>1.68</v>
      </c>
      <c r="F3028" s="34">
        <f t="shared" si="781"/>
        <v>2</v>
      </c>
      <c r="G3028" s="47">
        <f t="shared" si="783"/>
        <v>3.36</v>
      </c>
      <c r="H3028" s="34"/>
      <c r="I3028" s="33"/>
      <c r="J3028" s="33"/>
      <c r="K3028" s="47"/>
      <c r="L3028" s="34"/>
      <c r="M3028" s="47"/>
      <c r="N3028" s="50"/>
      <c r="O3028" s="50"/>
      <c r="P3028" s="50"/>
      <c r="Q3028" s="52"/>
      <c r="R3028" s="21"/>
    </row>
    <row r="3029" spans="2:18" x14ac:dyDescent="0.2">
      <c r="B3029" s="34">
        <v>16</v>
      </c>
      <c r="C3029" s="47">
        <v>0.317</v>
      </c>
      <c r="D3029" s="47"/>
      <c r="E3029" s="47">
        <f t="shared" si="782"/>
        <v>0.75149999999999995</v>
      </c>
      <c r="F3029" s="34">
        <f t="shared" si="781"/>
        <v>2</v>
      </c>
      <c r="G3029" s="47">
        <f t="shared" si="783"/>
        <v>1.5029999999999999</v>
      </c>
      <c r="H3029" s="51"/>
      <c r="I3029" s="33"/>
      <c r="J3029" s="33"/>
      <c r="K3029" s="47"/>
      <c r="L3029" s="34"/>
      <c r="M3029" s="47"/>
      <c r="N3029" s="50"/>
      <c r="O3029" s="50"/>
      <c r="P3029" s="50"/>
      <c r="Q3029" s="52"/>
      <c r="R3029" s="21"/>
    </row>
    <row r="3030" spans="2:18" x14ac:dyDescent="0.2">
      <c r="B3030" s="34">
        <v>18</v>
      </c>
      <c r="C3030" s="47">
        <v>-0.123</v>
      </c>
      <c r="D3030" s="47"/>
      <c r="E3030" s="47">
        <f t="shared" si="782"/>
        <v>9.7000000000000003E-2</v>
      </c>
      <c r="F3030" s="34">
        <f t="shared" si="781"/>
        <v>2</v>
      </c>
      <c r="G3030" s="47">
        <f t="shared" si="783"/>
        <v>0.19400000000000001</v>
      </c>
      <c r="H3030" s="51"/>
      <c r="I3030" s="33"/>
      <c r="J3030" s="33"/>
      <c r="K3030" s="47"/>
      <c r="L3030" s="34"/>
      <c r="M3030" s="47"/>
      <c r="N3030" s="50"/>
      <c r="O3030" s="50"/>
      <c r="P3030" s="50"/>
      <c r="Q3030" s="52"/>
      <c r="R3030" s="21"/>
    </row>
    <row r="3031" spans="2:18" x14ac:dyDescent="0.2">
      <c r="B3031" s="34">
        <v>24</v>
      </c>
      <c r="C3031" s="47">
        <v>-0.33100000000000002</v>
      </c>
      <c r="D3031" s="47"/>
      <c r="E3031" s="47">
        <f t="shared" si="782"/>
        <v>-0.22700000000000001</v>
      </c>
      <c r="F3031" s="34">
        <f t="shared" si="781"/>
        <v>6</v>
      </c>
      <c r="G3031" s="47">
        <f t="shared" si="783"/>
        <v>-1.3620000000000001</v>
      </c>
      <c r="H3031" s="51"/>
      <c r="I3031" s="33">
        <v>0</v>
      </c>
      <c r="J3031" s="33">
        <v>2.7789999999999999</v>
      </c>
      <c r="K3031" s="47"/>
      <c r="L3031" s="34"/>
      <c r="M3031" s="47"/>
      <c r="N3031" s="53"/>
      <c r="O3031" s="53"/>
      <c r="P3031" s="53"/>
      <c r="Q3031" s="52"/>
      <c r="R3031" s="21"/>
    </row>
    <row r="3032" spans="2:18" x14ac:dyDescent="0.2">
      <c r="B3032" s="34">
        <v>24</v>
      </c>
      <c r="C3032" s="47">
        <v>-0.41399999999999998</v>
      </c>
      <c r="D3032" s="47"/>
      <c r="E3032" s="47">
        <f t="shared" si="782"/>
        <v>-0.3725</v>
      </c>
      <c r="F3032" s="34">
        <f t="shared" si="781"/>
        <v>0</v>
      </c>
      <c r="G3032" s="47">
        <f t="shared" si="783"/>
        <v>0</v>
      </c>
      <c r="H3032" s="34"/>
      <c r="I3032" s="33">
        <v>5</v>
      </c>
      <c r="J3032" s="33">
        <v>2.7759999999999998</v>
      </c>
      <c r="K3032" s="47">
        <f t="shared" ref="K3032" si="784">AVERAGE(J3031,J3032)</f>
        <v>2.7774999999999999</v>
      </c>
      <c r="L3032" s="34">
        <f t="shared" ref="L3032" si="785">I3032-I3031</f>
        <v>5</v>
      </c>
      <c r="M3032" s="47">
        <f t="shared" ref="M3032" si="786">L3032*K3032</f>
        <v>13.887499999999999</v>
      </c>
      <c r="N3032" s="50"/>
      <c r="O3032" s="50"/>
      <c r="P3032" s="50"/>
      <c r="Q3032" s="52"/>
      <c r="R3032" s="21"/>
    </row>
    <row r="3033" spans="2:18" x14ac:dyDescent="0.2">
      <c r="B3033" s="34">
        <v>26</v>
      </c>
      <c r="C3033" s="47">
        <v>-0.32700000000000001</v>
      </c>
      <c r="D3033" s="47"/>
      <c r="E3033" s="47">
        <f t="shared" si="782"/>
        <v>-0.3705</v>
      </c>
      <c r="F3033" s="34">
        <f t="shared" si="781"/>
        <v>2</v>
      </c>
      <c r="G3033" s="47">
        <f t="shared" si="783"/>
        <v>-0.74099999999999999</v>
      </c>
      <c r="H3033" s="34"/>
      <c r="I3033" s="33">
        <v>6</v>
      </c>
      <c r="J3033" s="33">
        <v>2.8679999999999999</v>
      </c>
      <c r="K3033" s="47">
        <f t="shared" ref="K3033:K3040" si="787">AVERAGE(J3032,J3033)</f>
        <v>2.8220000000000001</v>
      </c>
      <c r="L3033" s="34">
        <f t="shared" ref="L3033:L3040" si="788">I3033-I3032</f>
        <v>1</v>
      </c>
      <c r="M3033" s="47">
        <f t="shared" ref="M3033:M3040" si="789">L3033*K3033</f>
        <v>2.8220000000000001</v>
      </c>
      <c r="N3033" s="53"/>
      <c r="O3033" s="53"/>
      <c r="P3033" s="53"/>
      <c r="Q3033" s="52"/>
      <c r="R3033" s="21"/>
    </row>
    <row r="3034" spans="2:18" x14ac:dyDescent="0.2">
      <c r="B3034" s="34">
        <v>28</v>
      </c>
      <c r="C3034" s="47">
        <v>0.317</v>
      </c>
      <c r="D3034" s="47"/>
      <c r="E3034" s="47">
        <f t="shared" si="782"/>
        <v>-5.0000000000000044E-3</v>
      </c>
      <c r="F3034" s="34">
        <f t="shared" si="781"/>
        <v>2</v>
      </c>
      <c r="G3034" s="47">
        <f t="shared" si="783"/>
        <v>-1.0000000000000009E-2</v>
      </c>
      <c r="H3034" s="34"/>
      <c r="I3034" s="34">
        <f>I3035-(J3034-J3035)*2</f>
        <v>6.18</v>
      </c>
      <c r="J3034" s="34">
        <v>2.88</v>
      </c>
      <c r="K3034" s="47">
        <f t="shared" si="787"/>
        <v>2.8739999999999997</v>
      </c>
      <c r="L3034" s="34">
        <f t="shared" si="788"/>
        <v>0.17999999999999972</v>
      </c>
      <c r="M3034" s="47">
        <f t="shared" si="789"/>
        <v>0.51731999999999911</v>
      </c>
      <c r="N3034" s="53"/>
      <c r="O3034" s="53"/>
      <c r="P3034" s="53"/>
      <c r="Q3034" s="52"/>
      <c r="R3034" s="21"/>
    </row>
    <row r="3035" spans="2:18" x14ac:dyDescent="0.2">
      <c r="B3035" s="34">
        <v>30</v>
      </c>
      <c r="C3035" s="47">
        <v>1.125</v>
      </c>
      <c r="D3035" s="47"/>
      <c r="E3035" s="47">
        <f t="shared" si="782"/>
        <v>0.72099999999999997</v>
      </c>
      <c r="F3035" s="34">
        <f t="shared" si="781"/>
        <v>2</v>
      </c>
      <c r="G3035" s="47">
        <f t="shared" si="783"/>
        <v>1.4419999999999999</v>
      </c>
      <c r="H3035" s="34"/>
      <c r="I3035" s="33">
        <f>I3036-7.5</f>
        <v>14.5</v>
      </c>
      <c r="J3035" s="33">
        <f>J3036</f>
        <v>-1.28</v>
      </c>
      <c r="K3035" s="47">
        <f t="shared" si="787"/>
        <v>0.79999999999999993</v>
      </c>
      <c r="L3035" s="34">
        <f t="shared" si="788"/>
        <v>8.32</v>
      </c>
      <c r="M3035" s="47">
        <f t="shared" si="789"/>
        <v>6.6559999999999997</v>
      </c>
      <c r="N3035" s="50"/>
      <c r="O3035" s="50"/>
      <c r="P3035" s="50"/>
      <c r="Q3035" s="51"/>
      <c r="R3035" s="21"/>
    </row>
    <row r="3036" spans="2:18" x14ac:dyDescent="0.2">
      <c r="B3036" s="34">
        <v>32</v>
      </c>
      <c r="C3036" s="47">
        <v>2.2709999999999999</v>
      </c>
      <c r="D3036" s="47"/>
      <c r="E3036" s="47">
        <f t="shared" si="782"/>
        <v>1.698</v>
      </c>
      <c r="F3036" s="34">
        <f t="shared" si="781"/>
        <v>2</v>
      </c>
      <c r="G3036" s="47">
        <f t="shared" si="783"/>
        <v>3.3959999999999999</v>
      </c>
      <c r="H3036" s="54"/>
      <c r="I3036" s="33">
        <v>22</v>
      </c>
      <c r="J3036" s="33">
        <v>-1.28</v>
      </c>
      <c r="K3036" s="47">
        <f t="shared" si="787"/>
        <v>-1.28</v>
      </c>
      <c r="L3036" s="34">
        <f t="shared" si="788"/>
        <v>7.5</v>
      </c>
      <c r="M3036" s="47">
        <f t="shared" si="789"/>
        <v>-9.6</v>
      </c>
      <c r="N3036" s="50"/>
      <c r="O3036" s="50"/>
      <c r="P3036" s="50"/>
      <c r="Q3036" s="51"/>
      <c r="R3036" s="21"/>
    </row>
    <row r="3037" spans="2:18" x14ac:dyDescent="0.2">
      <c r="B3037" s="34">
        <v>34</v>
      </c>
      <c r="C3037" s="47">
        <v>2.8820000000000001</v>
      </c>
      <c r="D3037" s="47"/>
      <c r="E3037" s="47">
        <f t="shared" si="782"/>
        <v>2.5765000000000002</v>
      </c>
      <c r="F3037" s="34">
        <f t="shared" si="781"/>
        <v>2</v>
      </c>
      <c r="G3037" s="47">
        <f t="shared" si="783"/>
        <v>5.1530000000000005</v>
      </c>
      <c r="H3037" s="54"/>
      <c r="I3037" s="34">
        <f>I3036+7.5</f>
        <v>29.5</v>
      </c>
      <c r="J3037" s="34">
        <f>J3036</f>
        <v>-1.28</v>
      </c>
      <c r="K3037" s="47">
        <f t="shared" si="787"/>
        <v>-1.28</v>
      </c>
      <c r="L3037" s="34">
        <f t="shared" si="788"/>
        <v>7.5</v>
      </c>
      <c r="M3037" s="47">
        <f t="shared" si="789"/>
        <v>-9.6</v>
      </c>
      <c r="N3037" s="50"/>
      <c r="O3037" s="50"/>
      <c r="P3037" s="50"/>
      <c r="Q3037" s="51"/>
      <c r="R3037" s="21"/>
    </row>
    <row r="3038" spans="2:18" x14ac:dyDescent="0.2">
      <c r="B3038" s="48">
        <v>38</v>
      </c>
      <c r="C3038" s="55">
        <v>2.8740000000000001</v>
      </c>
      <c r="D3038" s="55"/>
      <c r="E3038" s="47">
        <f t="shared" ref="E3038:E3041" si="790">(C3037+C3038)/2</f>
        <v>2.8780000000000001</v>
      </c>
      <c r="F3038" s="34">
        <f t="shared" si="781"/>
        <v>4</v>
      </c>
      <c r="G3038" s="47">
        <f t="shared" ref="G3038:G3041" si="791">E3038*F3038</f>
        <v>11.512</v>
      </c>
      <c r="H3038" s="54"/>
      <c r="I3038" s="34">
        <f>I3037+(J3038-J3037)*2</f>
        <v>37.82</v>
      </c>
      <c r="J3038" s="34">
        <v>2.88</v>
      </c>
      <c r="K3038" s="47">
        <f t="shared" si="787"/>
        <v>0.79999999999999993</v>
      </c>
      <c r="L3038" s="34">
        <f t="shared" si="788"/>
        <v>8.32</v>
      </c>
      <c r="M3038" s="47">
        <f t="shared" si="789"/>
        <v>6.6559999999999997</v>
      </c>
      <c r="N3038" s="50"/>
      <c r="O3038" s="50"/>
      <c r="P3038" s="50"/>
      <c r="Q3038" s="51"/>
      <c r="R3038" s="21"/>
    </row>
    <row r="3039" spans="2:18" x14ac:dyDescent="0.2">
      <c r="B3039" s="48">
        <v>39</v>
      </c>
      <c r="C3039" s="55">
        <v>2.8690000000000002</v>
      </c>
      <c r="D3039" s="55"/>
      <c r="E3039" s="47">
        <f t="shared" si="790"/>
        <v>2.8715000000000002</v>
      </c>
      <c r="F3039" s="34">
        <f t="shared" si="781"/>
        <v>1</v>
      </c>
      <c r="G3039" s="47">
        <f t="shared" si="791"/>
        <v>2.8715000000000002</v>
      </c>
      <c r="H3039" s="54"/>
      <c r="I3039" s="34">
        <v>38</v>
      </c>
      <c r="J3039" s="56">
        <v>2.8740000000000001</v>
      </c>
      <c r="K3039" s="47">
        <f t="shared" si="787"/>
        <v>2.8769999999999998</v>
      </c>
      <c r="L3039" s="34">
        <f t="shared" si="788"/>
        <v>0.17999999999999972</v>
      </c>
      <c r="M3039" s="47">
        <f t="shared" si="789"/>
        <v>0.5178599999999991</v>
      </c>
      <c r="N3039" s="51"/>
      <c r="O3039" s="53"/>
      <c r="P3039" s="53"/>
      <c r="Q3039" s="51"/>
    </row>
    <row r="3040" spans="2:18" x14ac:dyDescent="0.2">
      <c r="B3040" s="48">
        <v>42</v>
      </c>
      <c r="C3040" s="55">
        <v>2.766</v>
      </c>
      <c r="D3040" s="55"/>
      <c r="E3040" s="47">
        <f t="shared" si="790"/>
        <v>2.8174999999999999</v>
      </c>
      <c r="F3040" s="34">
        <f t="shared" si="781"/>
        <v>3</v>
      </c>
      <c r="G3040" s="47">
        <f t="shared" si="791"/>
        <v>8.4525000000000006</v>
      </c>
      <c r="H3040" s="54"/>
      <c r="I3040" s="48">
        <v>39</v>
      </c>
      <c r="J3040" s="48">
        <v>2.8690000000000002</v>
      </c>
      <c r="K3040" s="47">
        <f t="shared" si="787"/>
        <v>2.8715000000000002</v>
      </c>
      <c r="L3040" s="34">
        <f t="shared" si="788"/>
        <v>1</v>
      </c>
      <c r="M3040" s="47">
        <f t="shared" si="789"/>
        <v>2.8715000000000002</v>
      </c>
      <c r="N3040" s="51"/>
      <c r="O3040" s="57"/>
      <c r="P3040" s="57"/>
      <c r="Q3040" s="51"/>
    </row>
    <row r="3041" spans="2:18" x14ac:dyDescent="0.2">
      <c r="B3041" s="48">
        <v>47</v>
      </c>
      <c r="C3041" s="55">
        <v>2.7570000000000001</v>
      </c>
      <c r="D3041" s="55"/>
      <c r="E3041" s="47">
        <f t="shared" si="790"/>
        <v>2.7614999999999998</v>
      </c>
      <c r="F3041" s="34">
        <f t="shared" si="781"/>
        <v>5</v>
      </c>
      <c r="G3041" s="47">
        <f t="shared" si="791"/>
        <v>13.807499999999999</v>
      </c>
      <c r="H3041" s="51"/>
      <c r="I3041" s="48">
        <v>42</v>
      </c>
      <c r="J3041" s="48">
        <v>2.766</v>
      </c>
      <c r="K3041" s="47">
        <f t="shared" ref="K3041:K3042" si="792">AVERAGE(J3040,J3041)</f>
        <v>2.8174999999999999</v>
      </c>
      <c r="L3041" s="34">
        <f t="shared" ref="L3041:L3042" si="793">I3041-I3040</f>
        <v>3</v>
      </c>
      <c r="M3041" s="47">
        <f t="shared" ref="M3041:M3042" si="794">L3041*K3041</f>
        <v>8.4525000000000006</v>
      </c>
      <c r="N3041" s="51"/>
      <c r="O3041" s="57"/>
      <c r="P3041" s="57"/>
      <c r="Q3041" s="51"/>
    </row>
    <row r="3042" spans="2:18" x14ac:dyDescent="0.2">
      <c r="B3042" s="48"/>
      <c r="C3042" s="55"/>
      <c r="D3042" s="55"/>
      <c r="E3042" s="47"/>
      <c r="F3042" s="34"/>
      <c r="G3042" s="47"/>
      <c r="H3042" s="51"/>
      <c r="I3042" s="48">
        <v>47</v>
      </c>
      <c r="J3042" s="48">
        <v>2.7570000000000001</v>
      </c>
      <c r="K3042" s="47">
        <f t="shared" si="792"/>
        <v>2.7614999999999998</v>
      </c>
      <c r="L3042" s="34">
        <f t="shared" si="793"/>
        <v>5</v>
      </c>
      <c r="M3042" s="47">
        <f t="shared" si="794"/>
        <v>13.807499999999999</v>
      </c>
      <c r="N3042" s="57"/>
      <c r="O3042" s="57"/>
      <c r="P3042" s="57"/>
      <c r="Q3042" s="51"/>
    </row>
    <row r="3043" spans="2:18" x14ac:dyDescent="0.2">
      <c r="B3043" s="48"/>
      <c r="C3043" s="55"/>
      <c r="D3043" s="55"/>
      <c r="E3043" s="47"/>
      <c r="F3043" s="34"/>
      <c r="G3043" s="47"/>
      <c r="H3043" s="51"/>
      <c r="I3043" s="48"/>
      <c r="J3043" s="48"/>
      <c r="K3043" s="47"/>
      <c r="L3043" s="34"/>
      <c r="M3043" s="47"/>
      <c r="N3043" s="57"/>
      <c r="O3043" s="57"/>
      <c r="P3043" s="57"/>
      <c r="Q3043" s="51"/>
    </row>
    <row r="3044" spans="2:18" x14ac:dyDescent="0.2">
      <c r="B3044" s="48"/>
      <c r="C3044" s="55"/>
      <c r="D3044" s="55"/>
      <c r="E3044" s="47"/>
      <c r="F3044" s="34"/>
      <c r="G3044" s="47"/>
      <c r="H3044" s="51"/>
      <c r="I3044" s="48"/>
      <c r="J3044" s="48"/>
      <c r="K3044" s="47"/>
      <c r="L3044" s="34"/>
      <c r="M3044" s="47"/>
      <c r="N3044" s="57"/>
      <c r="O3044" s="57"/>
      <c r="P3044" s="57"/>
      <c r="Q3044" s="51"/>
    </row>
    <row r="3045" spans="2:18" x14ac:dyDescent="0.2">
      <c r="B3045" s="48"/>
      <c r="C3045" s="55"/>
      <c r="D3045" s="55"/>
      <c r="E3045" s="47"/>
      <c r="F3045" s="34"/>
      <c r="G3045" s="47"/>
      <c r="H3045" s="47"/>
      <c r="I3045" s="48"/>
      <c r="J3045" s="48"/>
      <c r="K3045" s="47"/>
      <c r="L3045" s="34"/>
      <c r="M3045" s="47"/>
      <c r="N3045" s="57"/>
      <c r="O3045" s="57"/>
      <c r="P3045" s="57"/>
      <c r="Q3045" s="51"/>
    </row>
    <row r="3046" spans="2:18" x14ac:dyDescent="0.2">
      <c r="B3046" s="48"/>
      <c r="C3046" s="55"/>
      <c r="D3046" s="55"/>
      <c r="E3046" s="47"/>
      <c r="F3046" s="34"/>
      <c r="G3046" s="47"/>
      <c r="H3046" s="47"/>
      <c r="I3046" s="48"/>
      <c r="J3046" s="48"/>
      <c r="K3046" s="47"/>
      <c r="L3046" s="34"/>
      <c r="M3046" s="47"/>
      <c r="N3046" s="53"/>
      <c r="O3046" s="57"/>
      <c r="P3046" s="57"/>
      <c r="Q3046" s="51"/>
    </row>
    <row r="3047" spans="2:18" x14ac:dyDescent="0.2">
      <c r="B3047" s="48"/>
      <c r="C3047" s="55"/>
      <c r="D3047" s="55"/>
      <c r="E3047" s="47"/>
      <c r="F3047" s="34"/>
      <c r="G3047" s="47"/>
      <c r="H3047" s="47"/>
      <c r="I3047" s="48"/>
      <c r="J3047" s="48"/>
      <c r="K3047" s="47"/>
      <c r="L3047" s="34"/>
      <c r="M3047" s="47"/>
      <c r="N3047" s="50"/>
      <c r="O3047" s="50"/>
      <c r="P3047" s="50"/>
      <c r="Q3047" s="51"/>
      <c r="R3047" s="21"/>
    </row>
    <row r="3048" spans="2:18" x14ac:dyDescent="0.2">
      <c r="B3048" s="48"/>
      <c r="C3048" s="55"/>
      <c r="D3048" s="55"/>
      <c r="E3048" s="47"/>
      <c r="F3048" s="34"/>
      <c r="G3048" s="47"/>
      <c r="H3048" s="47"/>
      <c r="I3048" s="47"/>
      <c r="J3048" s="48"/>
      <c r="K3048" s="47"/>
      <c r="L3048" s="34"/>
      <c r="M3048" s="47"/>
      <c r="N3048" s="50"/>
      <c r="O3048" s="50"/>
      <c r="P3048" s="50"/>
      <c r="Q3048" s="51"/>
      <c r="R3048" s="21"/>
    </row>
    <row r="3049" spans="2:18" x14ac:dyDescent="0.2">
      <c r="B3049" s="48"/>
      <c r="C3049" s="55"/>
      <c r="D3049" s="55"/>
      <c r="E3049" s="47"/>
      <c r="F3049" s="34"/>
      <c r="G3049" s="47"/>
      <c r="H3049" s="47"/>
      <c r="I3049" s="47"/>
      <c r="J3049" s="48"/>
      <c r="K3049" s="47"/>
      <c r="L3049" s="34"/>
      <c r="M3049" s="47"/>
      <c r="N3049" s="50"/>
      <c r="O3049" s="50"/>
      <c r="P3049" s="50"/>
      <c r="Q3049" s="51"/>
      <c r="R3049" s="21"/>
    </row>
    <row r="3050" spans="2:18" x14ac:dyDescent="0.2">
      <c r="B3050" s="48"/>
      <c r="C3050" s="55"/>
      <c r="D3050" s="55"/>
      <c r="E3050" s="47"/>
      <c r="F3050" s="34">
        <f>SUM(F3024:F3049)</f>
        <v>47</v>
      </c>
      <c r="G3050" s="47">
        <f>SUM(G3024:G3049)</f>
        <v>82.829000000000008</v>
      </c>
      <c r="H3050" s="47"/>
      <c r="I3050" s="47"/>
      <c r="J3050" s="48"/>
      <c r="K3050" s="47"/>
      <c r="L3050" s="34">
        <f>SUM(L3025:L3049)</f>
        <v>47</v>
      </c>
      <c r="M3050" s="34">
        <f>SUM(M3025:M3049)</f>
        <v>36.988179999999993</v>
      </c>
      <c r="N3050" s="50"/>
      <c r="O3050" s="50"/>
      <c r="P3050" s="50"/>
      <c r="Q3050" s="51"/>
      <c r="R3050" s="21"/>
    </row>
    <row r="3051" spans="2:18" x14ac:dyDescent="0.2">
      <c r="B3051" s="48"/>
      <c r="C3051" s="55"/>
      <c r="D3051" s="55"/>
      <c r="E3051" s="47"/>
      <c r="F3051" s="34"/>
      <c r="G3051" s="47"/>
      <c r="H3051" s="34"/>
      <c r="I3051" s="47"/>
      <c r="J3051" s="48"/>
      <c r="K3051" s="47"/>
      <c r="L3051" s="34"/>
      <c r="M3051" s="47"/>
      <c r="N3051" s="50"/>
      <c r="O3051" s="50"/>
      <c r="P3051" s="50"/>
      <c r="Q3051" s="51"/>
      <c r="R3051" s="21"/>
    </row>
    <row r="3052" spans="2:18" x14ac:dyDescent="0.2">
      <c r="B3052" s="52"/>
      <c r="C3052" s="59"/>
      <c r="D3052" s="59"/>
      <c r="E3052" s="51"/>
      <c r="F3052" s="51"/>
      <c r="G3052" s="51"/>
      <c r="H3052" s="51"/>
      <c r="I3052" s="47"/>
      <c r="J3052" s="48"/>
      <c r="K3052" s="47"/>
      <c r="L3052" s="34"/>
      <c r="M3052" s="47"/>
      <c r="N3052" s="51"/>
      <c r="O3052" s="51"/>
      <c r="P3052" s="51"/>
      <c r="Q3052" s="51"/>
    </row>
    <row r="3053" spans="2:18" x14ac:dyDescent="0.2">
      <c r="B3053" s="52"/>
      <c r="C3053" s="59"/>
      <c r="D3053" s="59"/>
      <c r="E3053" s="51"/>
      <c r="F3053" s="51"/>
      <c r="G3053" s="51"/>
      <c r="H3053" s="34" t="s">
        <v>10</v>
      </c>
      <c r="I3053" s="34"/>
      <c r="J3053" s="34">
        <f>G3050</f>
        <v>82.829000000000008</v>
      </c>
      <c r="K3053" s="47" t="s">
        <v>11</v>
      </c>
      <c r="L3053" s="34">
        <f>M3050</f>
        <v>36.988179999999993</v>
      </c>
      <c r="M3053" s="47">
        <f>J3053-L3053</f>
        <v>45.840820000000015</v>
      </c>
      <c r="N3053" s="51"/>
      <c r="O3053" s="51"/>
      <c r="P3053" s="51"/>
      <c r="Q3053" s="51"/>
    </row>
    <row r="3054" spans="2:18" x14ac:dyDescent="0.2">
      <c r="B3054" s="52"/>
      <c r="C3054" s="59"/>
      <c r="D3054" s="59"/>
      <c r="E3054" s="51"/>
      <c r="F3054" s="51"/>
      <c r="G3054" s="51"/>
      <c r="H3054" s="51"/>
      <c r="I3054" s="51"/>
      <c r="J3054" s="60"/>
      <c r="K3054" s="51"/>
      <c r="L3054" s="51"/>
      <c r="M3054" s="51"/>
      <c r="N3054" s="51"/>
      <c r="O3054" s="51"/>
      <c r="P3054" s="51"/>
      <c r="Q3054" s="51"/>
    </row>
    <row r="3055" spans="2:18" ht="15" x14ac:dyDescent="0.2">
      <c r="B3055" s="58"/>
      <c r="C3055" s="61"/>
      <c r="D3055" s="61"/>
      <c r="E3055" s="58"/>
      <c r="F3055" s="54" t="s">
        <v>7</v>
      </c>
      <c r="G3055" s="54"/>
      <c r="H3055" s="160">
        <v>17.399999999999999</v>
      </c>
      <c r="I3055" s="160"/>
      <c r="J3055" s="58"/>
      <c r="K3055" s="58"/>
      <c r="L3055" s="58"/>
      <c r="M3055" s="58"/>
      <c r="N3055" s="57"/>
      <c r="O3055" s="57"/>
      <c r="P3055" s="57"/>
      <c r="Q3055" s="51"/>
    </row>
    <row r="3056" spans="2:18" x14ac:dyDescent="0.2">
      <c r="B3056" s="161" t="s">
        <v>8</v>
      </c>
      <c r="C3056" s="161"/>
      <c r="D3056" s="161"/>
      <c r="E3056" s="161"/>
      <c r="F3056" s="161"/>
      <c r="G3056" s="161"/>
      <c r="H3056" s="51"/>
      <c r="I3056" s="161" t="s">
        <v>9</v>
      </c>
      <c r="J3056" s="161"/>
      <c r="K3056" s="161"/>
      <c r="L3056" s="161"/>
      <c r="M3056" s="161"/>
      <c r="N3056" s="62"/>
      <c r="O3056" s="62"/>
      <c r="P3056" s="50">
        <f>I3071-I3069</f>
        <v>15</v>
      </c>
      <c r="Q3056" s="51"/>
    </row>
    <row r="3057" spans="2:18" x14ac:dyDescent="0.2">
      <c r="B3057" s="34">
        <v>0</v>
      </c>
      <c r="C3057" s="47">
        <v>2.2360000000000002</v>
      </c>
      <c r="D3057" s="47"/>
      <c r="E3057" s="34"/>
      <c r="F3057" s="34"/>
      <c r="G3057" s="34"/>
      <c r="H3057" s="34"/>
      <c r="I3057" s="33"/>
      <c r="J3057" s="33"/>
      <c r="K3057" s="47"/>
      <c r="L3057" s="34"/>
      <c r="M3057" s="47"/>
      <c r="N3057" s="50"/>
      <c r="O3057" s="50"/>
      <c r="P3057" s="50"/>
      <c r="Q3057" s="51"/>
      <c r="R3057" s="21"/>
    </row>
    <row r="3058" spans="2:18" x14ac:dyDescent="0.2">
      <c r="B3058" s="34">
        <v>5</v>
      </c>
      <c r="C3058" s="47">
        <v>2.3410000000000002</v>
      </c>
      <c r="D3058" s="47"/>
      <c r="E3058" s="47">
        <f>(C3057+C3058)/2</f>
        <v>2.2885</v>
      </c>
      <c r="F3058" s="34">
        <f t="shared" ref="F3058:F3074" si="795">B3058-B3057</f>
        <v>5</v>
      </c>
      <c r="G3058" s="47">
        <f>E3058*F3058</f>
        <v>11.442499999999999</v>
      </c>
      <c r="H3058" s="34"/>
      <c r="I3058" s="51"/>
      <c r="J3058" s="51"/>
      <c r="K3058" s="47"/>
      <c r="L3058" s="34"/>
      <c r="M3058" s="47"/>
      <c r="N3058" s="50"/>
      <c r="O3058" s="50"/>
      <c r="P3058" s="50"/>
      <c r="Q3058" s="52"/>
      <c r="R3058" s="21"/>
    </row>
    <row r="3059" spans="2:18" x14ac:dyDescent="0.2">
      <c r="B3059" s="34">
        <v>7</v>
      </c>
      <c r="C3059" s="47">
        <v>2.4420000000000002</v>
      </c>
      <c r="D3059" s="47"/>
      <c r="E3059" s="47">
        <f t="shared" ref="E3059:E3074" si="796">(C3058+C3059)/2</f>
        <v>2.3915000000000002</v>
      </c>
      <c r="F3059" s="34">
        <f t="shared" si="795"/>
        <v>2</v>
      </c>
      <c r="G3059" s="47">
        <f t="shared" ref="G3059:G3074" si="797">E3059*F3059</f>
        <v>4.7830000000000004</v>
      </c>
      <c r="H3059" s="34"/>
      <c r="I3059" s="51"/>
      <c r="J3059" s="51"/>
      <c r="K3059" s="47"/>
      <c r="L3059" s="34"/>
      <c r="M3059" s="47"/>
      <c r="N3059" s="50"/>
      <c r="O3059" s="50"/>
      <c r="P3059" s="50"/>
      <c r="Q3059" s="52"/>
      <c r="R3059" s="21"/>
    </row>
    <row r="3060" spans="2:18" x14ac:dyDescent="0.2">
      <c r="B3060" s="34">
        <v>8</v>
      </c>
      <c r="C3060" s="47">
        <v>3.1219999999999999</v>
      </c>
      <c r="D3060" s="47"/>
      <c r="E3060" s="47">
        <f t="shared" si="796"/>
        <v>2.782</v>
      </c>
      <c r="F3060" s="34">
        <f t="shared" si="795"/>
        <v>1</v>
      </c>
      <c r="G3060" s="47">
        <f t="shared" si="797"/>
        <v>2.782</v>
      </c>
      <c r="H3060" s="34"/>
      <c r="I3060" s="33"/>
      <c r="J3060" s="33"/>
      <c r="K3060" s="47"/>
      <c r="L3060" s="34"/>
      <c r="M3060" s="47"/>
      <c r="N3060" s="50"/>
      <c r="O3060" s="50"/>
      <c r="P3060" s="50"/>
      <c r="Q3060" s="52"/>
      <c r="R3060" s="21"/>
    </row>
    <row r="3061" spans="2:18" x14ac:dyDescent="0.2">
      <c r="B3061" s="34">
        <v>10</v>
      </c>
      <c r="C3061" s="47">
        <v>3.141</v>
      </c>
      <c r="D3061" s="47"/>
      <c r="E3061" s="47">
        <f t="shared" si="796"/>
        <v>3.1315</v>
      </c>
      <c r="F3061" s="34">
        <f t="shared" si="795"/>
        <v>2</v>
      </c>
      <c r="G3061" s="47">
        <f t="shared" si="797"/>
        <v>6.2629999999999999</v>
      </c>
      <c r="H3061" s="34"/>
      <c r="I3061" s="33"/>
      <c r="J3061" s="33"/>
      <c r="K3061" s="47"/>
      <c r="L3061" s="34"/>
      <c r="M3061" s="47"/>
      <c r="N3061" s="50"/>
      <c r="O3061" s="50"/>
      <c r="P3061" s="50"/>
      <c r="Q3061" s="52"/>
      <c r="R3061" s="21"/>
    </row>
    <row r="3062" spans="2:18" x14ac:dyDescent="0.2">
      <c r="B3062" s="34">
        <v>12</v>
      </c>
      <c r="C3062" s="47">
        <v>1.84</v>
      </c>
      <c r="D3062" s="47"/>
      <c r="E3062" s="47">
        <f t="shared" si="796"/>
        <v>2.4904999999999999</v>
      </c>
      <c r="F3062" s="34">
        <f t="shared" si="795"/>
        <v>2</v>
      </c>
      <c r="G3062" s="47">
        <f t="shared" si="797"/>
        <v>4.9809999999999999</v>
      </c>
      <c r="H3062" s="34"/>
      <c r="I3062" s="33"/>
      <c r="J3062" s="33"/>
      <c r="K3062" s="47"/>
      <c r="L3062" s="34"/>
      <c r="M3062" s="47"/>
      <c r="N3062" s="50"/>
      <c r="O3062" s="50"/>
      <c r="P3062" s="50"/>
      <c r="Q3062" s="52"/>
      <c r="R3062" s="21"/>
    </row>
    <row r="3063" spans="2:18" x14ac:dyDescent="0.2">
      <c r="B3063" s="34">
        <v>14</v>
      </c>
      <c r="C3063" s="47">
        <v>0.63800000000000001</v>
      </c>
      <c r="D3063" s="47"/>
      <c r="E3063" s="47">
        <f t="shared" si="796"/>
        <v>1.2390000000000001</v>
      </c>
      <c r="F3063" s="34">
        <f t="shared" si="795"/>
        <v>2</v>
      </c>
      <c r="G3063" s="47">
        <f t="shared" si="797"/>
        <v>2.4780000000000002</v>
      </c>
      <c r="H3063" s="51"/>
      <c r="I3063" s="33"/>
      <c r="J3063" s="33"/>
      <c r="K3063" s="47"/>
      <c r="L3063" s="34"/>
      <c r="M3063" s="47"/>
      <c r="N3063" s="50"/>
      <c r="O3063" s="50"/>
      <c r="P3063" s="50"/>
      <c r="Q3063" s="52"/>
      <c r="R3063" s="21"/>
    </row>
    <row r="3064" spans="2:18" x14ac:dyDescent="0.2">
      <c r="B3064" s="34">
        <v>16</v>
      </c>
      <c r="C3064" s="47">
        <v>-6.4000000000000001E-2</v>
      </c>
      <c r="D3064" s="47"/>
      <c r="E3064" s="47">
        <f t="shared" si="796"/>
        <v>0.28700000000000003</v>
      </c>
      <c r="F3064" s="34">
        <f t="shared" si="795"/>
        <v>2</v>
      </c>
      <c r="G3064" s="47">
        <f t="shared" si="797"/>
        <v>0.57400000000000007</v>
      </c>
      <c r="H3064" s="51"/>
      <c r="I3064" s="33"/>
      <c r="J3064" s="33"/>
      <c r="K3064" s="47"/>
      <c r="L3064" s="34"/>
      <c r="M3064" s="47"/>
      <c r="N3064" s="50"/>
      <c r="O3064" s="50"/>
      <c r="P3064" s="50"/>
      <c r="Q3064" s="52"/>
      <c r="R3064" s="21"/>
    </row>
    <row r="3065" spans="2:18" x14ac:dyDescent="0.2">
      <c r="B3065" s="34">
        <v>18</v>
      </c>
      <c r="C3065" s="47">
        <v>-0.439</v>
      </c>
      <c r="D3065" s="47"/>
      <c r="E3065" s="47">
        <f t="shared" si="796"/>
        <v>-0.2515</v>
      </c>
      <c r="F3065" s="34">
        <f t="shared" si="795"/>
        <v>2</v>
      </c>
      <c r="G3065" s="47">
        <f t="shared" si="797"/>
        <v>-0.503</v>
      </c>
      <c r="H3065" s="51"/>
      <c r="I3065" s="33"/>
      <c r="J3065" s="33"/>
      <c r="K3065" s="47"/>
      <c r="L3065" s="34"/>
      <c r="M3065" s="47"/>
      <c r="N3065" s="53"/>
      <c r="O3065" s="53"/>
      <c r="P3065" s="53"/>
      <c r="Q3065" s="52"/>
      <c r="R3065" s="21"/>
    </row>
    <row r="3066" spans="2:18" x14ac:dyDescent="0.2">
      <c r="B3066" s="34">
        <v>21</v>
      </c>
      <c r="C3066" s="47">
        <v>-0.44800000000000001</v>
      </c>
      <c r="D3066" s="47"/>
      <c r="E3066" s="47">
        <f t="shared" si="796"/>
        <v>-0.44350000000000001</v>
      </c>
      <c r="F3066" s="34">
        <f t="shared" si="795"/>
        <v>3</v>
      </c>
      <c r="G3066" s="47">
        <f t="shared" si="797"/>
        <v>-1.3305</v>
      </c>
      <c r="H3066" s="34"/>
      <c r="I3066" s="33">
        <v>0</v>
      </c>
      <c r="J3066" s="33">
        <v>2.2360000000000002</v>
      </c>
      <c r="K3066" s="47"/>
      <c r="L3066" s="34"/>
      <c r="M3066" s="47"/>
      <c r="N3066" s="50"/>
      <c r="O3066" s="50"/>
      <c r="P3066" s="50"/>
      <c r="Q3066" s="52"/>
      <c r="R3066" s="21"/>
    </row>
    <row r="3067" spans="2:18" x14ac:dyDescent="0.2">
      <c r="B3067" s="34">
        <v>24</v>
      </c>
      <c r="C3067" s="47">
        <v>-0.41</v>
      </c>
      <c r="D3067" s="47"/>
      <c r="E3067" s="47">
        <f t="shared" si="796"/>
        <v>-0.42899999999999999</v>
      </c>
      <c r="F3067" s="34">
        <f t="shared" si="795"/>
        <v>3</v>
      </c>
      <c r="G3067" s="47">
        <f t="shared" si="797"/>
        <v>-1.2869999999999999</v>
      </c>
      <c r="H3067" s="34"/>
      <c r="I3067" s="33">
        <v>5</v>
      </c>
      <c r="J3067" s="33">
        <v>2.3410000000000002</v>
      </c>
      <c r="K3067" s="47">
        <f t="shared" ref="K3067:K3073" si="798">AVERAGE(J3066,J3067)</f>
        <v>2.2885</v>
      </c>
      <c r="L3067" s="34">
        <f t="shared" ref="L3067:L3073" si="799">I3067-I3066</f>
        <v>5</v>
      </c>
      <c r="M3067" s="47">
        <f t="shared" ref="M3067:M3073" si="800">L3067*K3067</f>
        <v>11.442499999999999</v>
      </c>
      <c r="N3067" s="53"/>
      <c r="O3067" s="53"/>
      <c r="P3067" s="53"/>
      <c r="Q3067" s="52"/>
      <c r="R3067" s="21"/>
    </row>
    <row r="3068" spans="2:18" x14ac:dyDescent="0.2">
      <c r="B3068" s="34">
        <v>26</v>
      </c>
      <c r="C3068" s="47">
        <v>-0.312</v>
      </c>
      <c r="D3068" s="47"/>
      <c r="E3068" s="47">
        <f t="shared" si="796"/>
        <v>-0.36099999999999999</v>
      </c>
      <c r="F3068" s="34">
        <f t="shared" si="795"/>
        <v>2</v>
      </c>
      <c r="G3068" s="47">
        <f t="shared" si="797"/>
        <v>-0.72199999999999998</v>
      </c>
      <c r="H3068" s="34"/>
      <c r="I3068" s="34">
        <f>I3069-(J3068-J3069)*2</f>
        <v>6.18</v>
      </c>
      <c r="J3068" s="34">
        <v>2.4</v>
      </c>
      <c r="K3068" s="47">
        <f t="shared" si="798"/>
        <v>2.3704999999999998</v>
      </c>
      <c r="L3068" s="34">
        <f t="shared" si="799"/>
        <v>1.1799999999999997</v>
      </c>
      <c r="M3068" s="47">
        <f t="shared" si="800"/>
        <v>2.7971899999999992</v>
      </c>
      <c r="N3068" s="53"/>
      <c r="O3068" s="53"/>
      <c r="P3068" s="53"/>
      <c r="Q3068" s="52"/>
      <c r="R3068" s="21"/>
    </row>
    <row r="3069" spans="2:18" x14ac:dyDescent="0.2">
      <c r="B3069" s="34">
        <v>28</v>
      </c>
      <c r="C3069" s="47">
        <v>0.73599999999999999</v>
      </c>
      <c r="D3069" s="47"/>
      <c r="E3069" s="47">
        <f t="shared" si="796"/>
        <v>0.21199999999999999</v>
      </c>
      <c r="F3069" s="34">
        <f t="shared" si="795"/>
        <v>2</v>
      </c>
      <c r="G3069" s="47">
        <f t="shared" si="797"/>
        <v>0.42399999999999999</v>
      </c>
      <c r="H3069" s="34"/>
      <c r="I3069" s="33">
        <f>I3070-7.5</f>
        <v>13.5</v>
      </c>
      <c r="J3069" s="33">
        <f>J3070</f>
        <v>-1.26</v>
      </c>
      <c r="K3069" s="47">
        <f t="shared" si="798"/>
        <v>0.56999999999999995</v>
      </c>
      <c r="L3069" s="34">
        <f t="shared" si="799"/>
        <v>7.32</v>
      </c>
      <c r="M3069" s="47">
        <f t="shared" si="800"/>
        <v>4.1723999999999997</v>
      </c>
      <c r="N3069" s="50"/>
      <c r="O3069" s="50"/>
      <c r="P3069" s="50"/>
      <c r="Q3069" s="51"/>
      <c r="R3069" s="21"/>
    </row>
    <row r="3070" spans="2:18" x14ac:dyDescent="0.2">
      <c r="B3070" s="34">
        <v>30</v>
      </c>
      <c r="C3070" s="47">
        <v>1.6919999999999999</v>
      </c>
      <c r="D3070" s="47"/>
      <c r="E3070" s="47">
        <f t="shared" si="796"/>
        <v>1.214</v>
      </c>
      <c r="F3070" s="34">
        <f t="shared" si="795"/>
        <v>2</v>
      </c>
      <c r="G3070" s="47">
        <f t="shared" si="797"/>
        <v>2.4279999999999999</v>
      </c>
      <c r="H3070" s="54"/>
      <c r="I3070" s="33">
        <v>21</v>
      </c>
      <c r="J3070" s="33">
        <v>-1.26</v>
      </c>
      <c r="K3070" s="47">
        <f t="shared" si="798"/>
        <v>-1.26</v>
      </c>
      <c r="L3070" s="34">
        <f t="shared" si="799"/>
        <v>7.5</v>
      </c>
      <c r="M3070" s="47">
        <f t="shared" si="800"/>
        <v>-9.4499999999999993</v>
      </c>
      <c r="N3070" s="50"/>
      <c r="O3070" s="50"/>
      <c r="P3070" s="50"/>
      <c r="Q3070" s="51"/>
      <c r="R3070" s="21"/>
    </row>
    <row r="3071" spans="2:18" x14ac:dyDescent="0.2">
      <c r="B3071" s="34">
        <v>32</v>
      </c>
      <c r="C3071" s="47">
        <v>2.492</v>
      </c>
      <c r="D3071" s="47"/>
      <c r="E3071" s="47">
        <f t="shared" si="796"/>
        <v>2.0920000000000001</v>
      </c>
      <c r="F3071" s="34">
        <f t="shared" si="795"/>
        <v>2</v>
      </c>
      <c r="G3071" s="47">
        <f t="shared" si="797"/>
        <v>4.1840000000000002</v>
      </c>
      <c r="H3071" s="54"/>
      <c r="I3071" s="34">
        <f>I3070+7.5</f>
        <v>28.5</v>
      </c>
      <c r="J3071" s="34">
        <f>J3070</f>
        <v>-1.26</v>
      </c>
      <c r="K3071" s="47">
        <f t="shared" si="798"/>
        <v>-1.26</v>
      </c>
      <c r="L3071" s="34">
        <f t="shared" si="799"/>
        <v>7.5</v>
      </c>
      <c r="M3071" s="47">
        <f t="shared" si="800"/>
        <v>-9.4499999999999993</v>
      </c>
      <c r="N3071" s="50"/>
      <c r="O3071" s="50"/>
      <c r="P3071" s="50"/>
      <c r="Q3071" s="51"/>
      <c r="R3071" s="21"/>
    </row>
    <row r="3072" spans="2:18" x14ac:dyDescent="0.2">
      <c r="B3072" s="48">
        <v>34</v>
      </c>
      <c r="C3072" s="55">
        <v>2.5030000000000001</v>
      </c>
      <c r="D3072" s="55"/>
      <c r="E3072" s="47">
        <f t="shared" si="796"/>
        <v>2.4975000000000001</v>
      </c>
      <c r="F3072" s="34">
        <f t="shared" si="795"/>
        <v>2</v>
      </c>
      <c r="G3072" s="47">
        <f t="shared" si="797"/>
        <v>4.9950000000000001</v>
      </c>
      <c r="H3072" s="54"/>
      <c r="I3072" s="34">
        <f>I3071+(J3072-J3071)*2</f>
        <v>37.299999999999997</v>
      </c>
      <c r="J3072" s="34">
        <v>3.14</v>
      </c>
      <c r="K3072" s="47">
        <f t="shared" si="798"/>
        <v>0.94000000000000006</v>
      </c>
      <c r="L3072" s="34">
        <f t="shared" si="799"/>
        <v>8.7999999999999972</v>
      </c>
      <c r="M3072" s="47">
        <f t="shared" si="800"/>
        <v>8.2719999999999985</v>
      </c>
      <c r="N3072" s="50"/>
      <c r="O3072" s="50"/>
      <c r="P3072" s="50"/>
      <c r="Q3072" s="51"/>
      <c r="R3072" s="21"/>
    </row>
    <row r="3073" spans="2:18" x14ac:dyDescent="0.2">
      <c r="B3073" s="48">
        <v>35</v>
      </c>
      <c r="C3073" s="55">
        <v>3.141</v>
      </c>
      <c r="D3073" s="55"/>
      <c r="E3073" s="47">
        <f t="shared" si="796"/>
        <v>2.8220000000000001</v>
      </c>
      <c r="F3073" s="34">
        <f t="shared" si="795"/>
        <v>1</v>
      </c>
      <c r="G3073" s="47">
        <f t="shared" si="797"/>
        <v>2.8220000000000001</v>
      </c>
      <c r="H3073" s="54"/>
      <c r="I3073" s="34">
        <v>39</v>
      </c>
      <c r="J3073" s="56">
        <v>3.1219999999999999</v>
      </c>
      <c r="K3073" s="47">
        <f t="shared" si="798"/>
        <v>3.1310000000000002</v>
      </c>
      <c r="L3073" s="34">
        <f t="shared" si="799"/>
        <v>1.7000000000000028</v>
      </c>
      <c r="M3073" s="47">
        <f t="shared" si="800"/>
        <v>5.3227000000000091</v>
      </c>
      <c r="N3073" s="51"/>
      <c r="O3073" s="53"/>
      <c r="P3073" s="53"/>
      <c r="Q3073" s="51"/>
    </row>
    <row r="3074" spans="2:18" x14ac:dyDescent="0.2">
      <c r="B3074" s="48">
        <v>39</v>
      </c>
      <c r="C3074" s="55">
        <v>3.1219999999999999</v>
      </c>
      <c r="D3074" s="55"/>
      <c r="E3074" s="47">
        <f t="shared" si="796"/>
        <v>3.1315</v>
      </c>
      <c r="F3074" s="34">
        <f t="shared" si="795"/>
        <v>4</v>
      </c>
      <c r="G3074" s="47">
        <f t="shared" si="797"/>
        <v>12.526</v>
      </c>
      <c r="H3074" s="54"/>
      <c r="I3074" s="48"/>
      <c r="J3074" s="48"/>
      <c r="K3074" s="47"/>
      <c r="L3074" s="34"/>
      <c r="M3074" s="47"/>
      <c r="N3074" s="51"/>
      <c r="O3074" s="57"/>
      <c r="P3074" s="57"/>
      <c r="Q3074" s="51"/>
    </row>
    <row r="3075" spans="2:18" x14ac:dyDescent="0.2">
      <c r="B3075" s="48"/>
      <c r="C3075" s="55"/>
      <c r="D3075" s="55"/>
      <c r="E3075" s="47"/>
      <c r="F3075" s="34"/>
      <c r="G3075" s="47"/>
      <c r="H3075" s="51"/>
      <c r="I3075" s="48"/>
      <c r="J3075" s="48"/>
      <c r="K3075" s="47"/>
      <c r="L3075" s="34"/>
      <c r="M3075" s="47"/>
      <c r="N3075" s="51"/>
      <c r="O3075" s="57"/>
      <c r="P3075" s="57"/>
      <c r="Q3075" s="51"/>
    </row>
    <row r="3076" spans="2:18" x14ac:dyDescent="0.2">
      <c r="B3076" s="48"/>
      <c r="C3076" s="55"/>
      <c r="D3076" s="55"/>
      <c r="E3076" s="47"/>
      <c r="F3076" s="34"/>
      <c r="G3076" s="47"/>
      <c r="H3076" s="51"/>
      <c r="I3076" s="48"/>
      <c r="J3076" s="48"/>
      <c r="K3076" s="47"/>
      <c r="L3076" s="34"/>
      <c r="M3076" s="47"/>
      <c r="N3076" s="57"/>
      <c r="O3076" s="57"/>
      <c r="P3076" s="57"/>
      <c r="Q3076" s="51"/>
    </row>
    <row r="3077" spans="2:18" x14ac:dyDescent="0.2">
      <c r="B3077" s="48"/>
      <c r="C3077" s="55"/>
      <c r="D3077" s="55"/>
      <c r="E3077" s="47"/>
      <c r="F3077" s="34"/>
      <c r="G3077" s="47"/>
      <c r="H3077" s="51"/>
      <c r="I3077" s="48"/>
      <c r="J3077" s="48"/>
      <c r="K3077" s="47"/>
      <c r="L3077" s="34"/>
      <c r="M3077" s="47"/>
      <c r="N3077" s="57"/>
      <c r="O3077" s="57"/>
      <c r="P3077" s="57"/>
      <c r="Q3077" s="51"/>
    </row>
    <row r="3078" spans="2:18" x14ac:dyDescent="0.2">
      <c r="B3078" s="48"/>
      <c r="C3078" s="55"/>
      <c r="D3078" s="55"/>
      <c r="E3078" s="47"/>
      <c r="F3078" s="34"/>
      <c r="G3078" s="47"/>
      <c r="H3078" s="51"/>
      <c r="I3078" s="48"/>
      <c r="J3078" s="48"/>
      <c r="K3078" s="47"/>
      <c r="L3078" s="34"/>
      <c r="M3078" s="47"/>
      <c r="N3078" s="57"/>
      <c r="O3078" s="57"/>
      <c r="P3078" s="57"/>
      <c r="Q3078" s="51"/>
    </row>
    <row r="3079" spans="2:18" x14ac:dyDescent="0.2">
      <c r="B3079" s="48"/>
      <c r="C3079" s="55"/>
      <c r="D3079" s="55"/>
      <c r="E3079" s="47"/>
      <c r="F3079" s="34"/>
      <c r="G3079" s="47"/>
      <c r="H3079" s="47"/>
      <c r="I3079" s="48"/>
      <c r="J3079" s="48"/>
      <c r="K3079" s="47"/>
      <c r="L3079" s="34"/>
      <c r="M3079" s="47"/>
      <c r="N3079" s="57"/>
      <c r="O3079" s="57"/>
      <c r="P3079" s="57"/>
      <c r="Q3079" s="51"/>
    </row>
    <row r="3080" spans="2:18" x14ac:dyDescent="0.2">
      <c r="B3080" s="48"/>
      <c r="C3080" s="55"/>
      <c r="D3080" s="55"/>
      <c r="E3080" s="47"/>
      <c r="F3080" s="34"/>
      <c r="G3080" s="47"/>
      <c r="H3080" s="47"/>
      <c r="I3080" s="48"/>
      <c r="J3080" s="48"/>
      <c r="K3080" s="47"/>
      <c r="L3080" s="34"/>
      <c r="M3080" s="47"/>
      <c r="N3080" s="53"/>
      <c r="O3080" s="57"/>
      <c r="P3080" s="57"/>
      <c r="Q3080" s="51"/>
    </row>
    <row r="3081" spans="2:18" x14ac:dyDescent="0.2">
      <c r="B3081" s="48"/>
      <c r="C3081" s="55"/>
      <c r="D3081" s="55"/>
      <c r="E3081" s="47"/>
      <c r="F3081" s="34"/>
      <c r="G3081" s="47"/>
      <c r="H3081" s="47"/>
      <c r="I3081" s="48"/>
      <c r="J3081" s="48"/>
      <c r="K3081" s="47"/>
      <c r="L3081" s="34"/>
      <c r="M3081" s="47"/>
      <c r="N3081" s="50"/>
      <c r="O3081" s="50"/>
      <c r="P3081" s="50"/>
      <c r="Q3081" s="51"/>
      <c r="R3081" s="21"/>
    </row>
    <row r="3082" spans="2:18" x14ac:dyDescent="0.2">
      <c r="B3082" s="48"/>
      <c r="C3082" s="55"/>
      <c r="D3082" s="55"/>
      <c r="E3082" s="47"/>
      <c r="F3082" s="34"/>
      <c r="G3082" s="47"/>
      <c r="H3082" s="47"/>
      <c r="I3082" s="47"/>
      <c r="J3082" s="48"/>
      <c r="K3082" s="47"/>
      <c r="L3082" s="34"/>
      <c r="M3082" s="47"/>
      <c r="N3082" s="50"/>
      <c r="O3082" s="50"/>
      <c r="P3082" s="50"/>
      <c r="Q3082" s="51"/>
      <c r="R3082" s="21"/>
    </row>
    <row r="3083" spans="2:18" x14ac:dyDescent="0.2">
      <c r="B3083" s="48"/>
      <c r="C3083" s="55"/>
      <c r="D3083" s="55"/>
      <c r="E3083" s="47"/>
      <c r="F3083" s="34"/>
      <c r="G3083" s="47"/>
      <c r="H3083" s="47"/>
      <c r="I3083" s="47"/>
      <c r="J3083" s="48"/>
      <c r="K3083" s="47"/>
      <c r="L3083" s="34"/>
      <c r="M3083" s="47"/>
      <c r="N3083" s="50"/>
      <c r="O3083" s="50"/>
      <c r="P3083" s="50"/>
      <c r="Q3083" s="51"/>
      <c r="R3083" s="21"/>
    </row>
    <row r="3084" spans="2:18" x14ac:dyDescent="0.2">
      <c r="B3084" s="48"/>
      <c r="C3084" s="55"/>
      <c r="D3084" s="55"/>
      <c r="E3084" s="47"/>
      <c r="F3084" s="34">
        <f>SUM(F3058:F3083)</f>
        <v>39</v>
      </c>
      <c r="G3084" s="47">
        <f>SUM(G3058:G3083)</f>
        <v>56.839999999999989</v>
      </c>
      <c r="H3084" s="47"/>
      <c r="I3084" s="47"/>
      <c r="J3084" s="48"/>
      <c r="K3084" s="47"/>
      <c r="L3084" s="34">
        <f>SUM(L3059:L3083)</f>
        <v>39</v>
      </c>
      <c r="M3084" s="34">
        <f>SUM(M3059:M3083)</f>
        <v>13.106790000000007</v>
      </c>
      <c r="N3084" s="50"/>
      <c r="O3084" s="50"/>
      <c r="P3084" s="50"/>
      <c r="Q3084" s="51"/>
      <c r="R3084" s="21"/>
    </row>
    <row r="3085" spans="2:18" x14ac:dyDescent="0.2">
      <c r="B3085" s="48"/>
      <c r="C3085" s="55"/>
      <c r="D3085" s="55"/>
      <c r="E3085" s="47"/>
      <c r="F3085" s="34"/>
      <c r="G3085" s="47"/>
      <c r="H3085" s="34"/>
      <c r="I3085" s="47"/>
      <c r="J3085" s="48"/>
      <c r="K3085" s="47"/>
      <c r="L3085" s="34"/>
      <c r="M3085" s="47"/>
      <c r="N3085" s="50"/>
      <c r="O3085" s="50"/>
      <c r="P3085" s="50"/>
      <c r="Q3085" s="51"/>
      <c r="R3085" s="21"/>
    </row>
    <row r="3086" spans="2:18" x14ac:dyDescent="0.2">
      <c r="B3086" s="52"/>
      <c r="C3086" s="59"/>
      <c r="D3086" s="59"/>
      <c r="E3086" s="51"/>
      <c r="F3086" s="51"/>
      <c r="G3086" s="51"/>
      <c r="H3086" s="51"/>
      <c r="I3086" s="47"/>
      <c r="J3086" s="48"/>
      <c r="K3086" s="47"/>
      <c r="L3086" s="34"/>
      <c r="M3086" s="47"/>
      <c r="N3086" s="51"/>
      <c r="O3086" s="51"/>
      <c r="P3086" s="51"/>
      <c r="Q3086" s="51"/>
    </row>
    <row r="3087" spans="2:18" x14ac:dyDescent="0.2">
      <c r="B3087" s="52"/>
      <c r="C3087" s="59"/>
      <c r="D3087" s="59"/>
      <c r="E3087" s="51"/>
      <c r="F3087" s="51"/>
      <c r="G3087" s="51"/>
      <c r="H3087" s="34" t="s">
        <v>10</v>
      </c>
      <c r="I3087" s="34"/>
      <c r="J3087" s="34">
        <f>G3084</f>
        <v>56.839999999999989</v>
      </c>
      <c r="K3087" s="47" t="s">
        <v>11</v>
      </c>
      <c r="L3087" s="34">
        <f>M3084</f>
        <v>13.106790000000007</v>
      </c>
      <c r="M3087" s="47">
        <f>J3087-L3087</f>
        <v>43.733209999999985</v>
      </c>
      <c r="N3087" s="51"/>
      <c r="O3087" s="51"/>
      <c r="P3087" s="51"/>
      <c r="Q3087" s="51"/>
    </row>
    <row r="3088" spans="2:18" x14ac:dyDescent="0.2">
      <c r="B3088" s="52"/>
      <c r="C3088" s="59"/>
      <c r="D3088" s="59"/>
      <c r="E3088" s="51"/>
      <c r="F3088" s="51"/>
      <c r="G3088" s="51"/>
      <c r="H3088" s="51"/>
      <c r="I3088" s="51"/>
      <c r="J3088" s="60"/>
      <c r="K3088" s="51"/>
      <c r="L3088" s="51"/>
      <c r="M3088" s="51"/>
      <c r="N3088" s="51"/>
      <c r="O3088" s="51"/>
      <c r="P3088" s="51"/>
      <c r="Q3088" s="51"/>
    </row>
    <row r="3089" spans="2:18" ht="15" x14ac:dyDescent="0.2">
      <c r="B3089" s="58"/>
      <c r="C3089" s="61"/>
      <c r="D3089" s="61"/>
      <c r="E3089" s="58"/>
      <c r="F3089" s="54" t="s">
        <v>7</v>
      </c>
      <c r="G3089" s="54"/>
      <c r="H3089" s="160">
        <v>17.600000000000001</v>
      </c>
      <c r="I3089" s="160"/>
      <c r="J3089" s="58"/>
      <c r="K3089" s="58"/>
      <c r="L3089" s="58"/>
      <c r="M3089" s="58"/>
      <c r="N3089" s="57"/>
      <c r="O3089" s="57"/>
      <c r="P3089" s="57"/>
      <c r="Q3089" s="51"/>
    </row>
    <row r="3090" spans="2:18" x14ac:dyDescent="0.2">
      <c r="B3090" s="161" t="s">
        <v>8</v>
      </c>
      <c r="C3090" s="161"/>
      <c r="D3090" s="161"/>
      <c r="E3090" s="161"/>
      <c r="F3090" s="161"/>
      <c r="G3090" s="161"/>
      <c r="H3090" s="51"/>
      <c r="I3090" s="161" t="s">
        <v>9</v>
      </c>
      <c r="J3090" s="161"/>
      <c r="K3090" s="161"/>
      <c r="L3090" s="161"/>
      <c r="M3090" s="161"/>
      <c r="N3090" s="62"/>
      <c r="O3090" s="62"/>
      <c r="P3090" s="50">
        <f>I3105-I3103</f>
        <v>15</v>
      </c>
      <c r="Q3090" s="51"/>
    </row>
    <row r="3091" spans="2:18" x14ac:dyDescent="0.2">
      <c r="B3091" s="34">
        <v>0</v>
      </c>
      <c r="C3091" s="47">
        <v>2.907</v>
      </c>
      <c r="D3091" s="47"/>
      <c r="E3091" s="34"/>
      <c r="F3091" s="34"/>
      <c r="G3091" s="34"/>
      <c r="H3091" s="34"/>
      <c r="I3091" s="33"/>
      <c r="J3091" s="33"/>
      <c r="K3091" s="47"/>
      <c r="L3091" s="34"/>
      <c r="M3091" s="47"/>
      <c r="N3091" s="50"/>
      <c r="O3091" s="50"/>
      <c r="P3091" s="50"/>
      <c r="Q3091" s="51"/>
      <c r="R3091" s="21"/>
    </row>
    <row r="3092" spans="2:18" x14ac:dyDescent="0.2">
      <c r="B3092" s="34">
        <v>5</v>
      </c>
      <c r="C3092" s="47">
        <v>2.9279999999999999</v>
      </c>
      <c r="D3092" s="47"/>
      <c r="E3092" s="47">
        <f>(C3091+C3092)/2</f>
        <v>2.9175</v>
      </c>
      <c r="F3092" s="34">
        <f t="shared" ref="F3092:F3107" si="801">B3092-B3091</f>
        <v>5</v>
      </c>
      <c r="G3092" s="47">
        <f>E3092*F3092</f>
        <v>14.5875</v>
      </c>
      <c r="H3092" s="34"/>
      <c r="I3092" s="51"/>
      <c r="J3092" s="51"/>
      <c r="K3092" s="47"/>
      <c r="L3092" s="34"/>
      <c r="M3092" s="47"/>
      <c r="N3092" s="50"/>
      <c r="O3092" s="50"/>
      <c r="P3092" s="50"/>
      <c r="Q3092" s="52"/>
      <c r="R3092" s="21"/>
    </row>
    <row r="3093" spans="2:18" x14ac:dyDescent="0.2">
      <c r="B3093" s="34">
        <v>7</v>
      </c>
      <c r="C3093" s="47">
        <v>3.4889999999999999</v>
      </c>
      <c r="D3093" s="47"/>
      <c r="E3093" s="47">
        <f t="shared" ref="E3093:E3107" si="802">(C3092+C3093)/2</f>
        <v>3.2084999999999999</v>
      </c>
      <c r="F3093" s="34">
        <f t="shared" si="801"/>
        <v>2</v>
      </c>
      <c r="G3093" s="47">
        <f t="shared" ref="G3093:G3107" si="803">E3093*F3093</f>
        <v>6.4169999999999998</v>
      </c>
      <c r="H3093" s="34"/>
      <c r="I3093" s="51"/>
      <c r="J3093" s="51"/>
      <c r="K3093" s="47"/>
      <c r="L3093" s="34"/>
      <c r="M3093" s="47"/>
      <c r="N3093" s="50"/>
      <c r="O3093" s="50"/>
      <c r="P3093" s="50"/>
      <c r="Q3093" s="52"/>
      <c r="R3093" s="21"/>
    </row>
    <row r="3094" spans="2:18" x14ac:dyDescent="0.2">
      <c r="B3094" s="34">
        <v>10</v>
      </c>
      <c r="C3094" s="47">
        <v>3.4780000000000002</v>
      </c>
      <c r="D3094" s="47"/>
      <c r="E3094" s="47">
        <f t="shared" si="802"/>
        <v>3.4835000000000003</v>
      </c>
      <c r="F3094" s="34">
        <f t="shared" si="801"/>
        <v>3</v>
      </c>
      <c r="G3094" s="47">
        <f t="shared" si="803"/>
        <v>10.450500000000002</v>
      </c>
      <c r="H3094" s="34"/>
      <c r="I3094" s="33"/>
      <c r="J3094" s="33"/>
      <c r="K3094" s="47"/>
      <c r="L3094" s="34"/>
      <c r="M3094" s="47"/>
      <c r="N3094" s="50"/>
      <c r="O3094" s="50"/>
      <c r="P3094" s="50"/>
      <c r="Q3094" s="52"/>
      <c r="R3094" s="21"/>
    </row>
    <row r="3095" spans="2:18" x14ac:dyDescent="0.2">
      <c r="B3095" s="34">
        <v>12</v>
      </c>
      <c r="C3095" s="47">
        <v>2.42</v>
      </c>
      <c r="D3095" s="47"/>
      <c r="E3095" s="47">
        <f t="shared" si="802"/>
        <v>2.9489999999999998</v>
      </c>
      <c r="F3095" s="34">
        <f t="shared" si="801"/>
        <v>2</v>
      </c>
      <c r="G3095" s="47">
        <f t="shared" si="803"/>
        <v>5.8979999999999997</v>
      </c>
      <c r="H3095" s="34"/>
      <c r="I3095" s="33"/>
      <c r="J3095" s="33"/>
      <c r="K3095" s="47"/>
      <c r="L3095" s="34"/>
      <c r="M3095" s="47"/>
      <c r="N3095" s="50"/>
      <c r="O3095" s="50"/>
      <c r="P3095" s="50"/>
      <c r="Q3095" s="52"/>
      <c r="R3095" s="21"/>
    </row>
    <row r="3096" spans="2:18" x14ac:dyDescent="0.2">
      <c r="B3096" s="34">
        <v>14</v>
      </c>
      <c r="C3096" s="47">
        <v>1.3220000000000001</v>
      </c>
      <c r="D3096" s="47"/>
      <c r="E3096" s="47">
        <f t="shared" si="802"/>
        <v>1.871</v>
      </c>
      <c r="F3096" s="34">
        <f t="shared" si="801"/>
        <v>2</v>
      </c>
      <c r="G3096" s="47">
        <f t="shared" si="803"/>
        <v>3.742</v>
      </c>
      <c r="H3096" s="34"/>
      <c r="I3096" s="33"/>
      <c r="J3096" s="33"/>
      <c r="K3096" s="47"/>
      <c r="L3096" s="34"/>
      <c r="M3096" s="47"/>
      <c r="N3096" s="50"/>
      <c r="O3096" s="50"/>
      <c r="P3096" s="50"/>
      <c r="Q3096" s="52"/>
      <c r="R3096" s="21"/>
    </row>
    <row r="3097" spans="2:18" x14ac:dyDescent="0.2">
      <c r="B3097" s="34">
        <v>16</v>
      </c>
      <c r="C3097" s="47">
        <v>-0.17499999999999999</v>
      </c>
      <c r="D3097" s="47"/>
      <c r="E3097" s="47">
        <f t="shared" si="802"/>
        <v>0.57350000000000001</v>
      </c>
      <c r="F3097" s="34">
        <f t="shared" si="801"/>
        <v>2</v>
      </c>
      <c r="G3097" s="47">
        <f t="shared" si="803"/>
        <v>1.147</v>
      </c>
      <c r="H3097" s="51"/>
      <c r="I3097" s="33"/>
      <c r="J3097" s="33"/>
      <c r="K3097" s="47"/>
      <c r="L3097" s="34"/>
      <c r="M3097" s="47"/>
      <c r="N3097" s="50"/>
      <c r="O3097" s="50"/>
      <c r="P3097" s="50"/>
      <c r="Q3097" s="52"/>
      <c r="R3097" s="21"/>
    </row>
    <row r="3098" spans="2:18" x14ac:dyDescent="0.2">
      <c r="B3098" s="34">
        <v>18</v>
      </c>
      <c r="C3098" s="47">
        <v>-0.38300000000000001</v>
      </c>
      <c r="D3098" s="47"/>
      <c r="E3098" s="47">
        <f t="shared" si="802"/>
        <v>-0.27900000000000003</v>
      </c>
      <c r="F3098" s="34">
        <f t="shared" si="801"/>
        <v>2</v>
      </c>
      <c r="G3098" s="47">
        <f t="shared" si="803"/>
        <v>-0.55800000000000005</v>
      </c>
      <c r="H3098" s="51"/>
      <c r="I3098" s="33"/>
      <c r="J3098" s="33"/>
      <c r="K3098" s="47"/>
      <c r="L3098" s="34"/>
      <c r="M3098" s="47"/>
      <c r="N3098" s="50"/>
      <c r="O3098" s="50"/>
      <c r="P3098" s="50"/>
      <c r="Q3098" s="52"/>
      <c r="R3098" s="21"/>
    </row>
    <row r="3099" spans="2:18" x14ac:dyDescent="0.2">
      <c r="B3099" s="34">
        <v>20</v>
      </c>
      <c r="C3099" s="47">
        <v>-0.432</v>
      </c>
      <c r="D3099" s="47"/>
      <c r="E3099" s="47">
        <f t="shared" si="802"/>
        <v>-0.40749999999999997</v>
      </c>
      <c r="F3099" s="34">
        <f t="shared" si="801"/>
        <v>2</v>
      </c>
      <c r="G3099" s="47">
        <f t="shared" si="803"/>
        <v>-0.81499999999999995</v>
      </c>
      <c r="H3099" s="51"/>
      <c r="I3099" s="33"/>
      <c r="J3099" s="33"/>
      <c r="K3099" s="47"/>
      <c r="L3099" s="34"/>
      <c r="M3099" s="47"/>
      <c r="N3099" s="53"/>
      <c r="O3099" s="53"/>
      <c r="P3099" s="53"/>
      <c r="Q3099" s="52"/>
      <c r="R3099" s="21"/>
    </row>
    <row r="3100" spans="2:18" x14ac:dyDescent="0.2">
      <c r="B3100" s="34">
        <v>22</v>
      </c>
      <c r="C3100" s="47">
        <v>-0.32200000000000001</v>
      </c>
      <c r="D3100" s="47"/>
      <c r="E3100" s="47">
        <f t="shared" si="802"/>
        <v>-0.377</v>
      </c>
      <c r="F3100" s="34">
        <f t="shared" si="801"/>
        <v>2</v>
      </c>
      <c r="G3100" s="47">
        <f t="shared" si="803"/>
        <v>-0.754</v>
      </c>
      <c r="H3100" s="34"/>
      <c r="I3100" s="33"/>
      <c r="J3100" s="33"/>
      <c r="K3100" s="47"/>
      <c r="L3100" s="34"/>
      <c r="M3100" s="47"/>
      <c r="N3100" s="50"/>
      <c r="O3100" s="50"/>
      <c r="P3100" s="50"/>
      <c r="Q3100" s="52"/>
      <c r="R3100" s="21"/>
    </row>
    <row r="3101" spans="2:18" x14ac:dyDescent="0.2">
      <c r="B3101" s="34">
        <v>24</v>
      </c>
      <c r="C3101" s="47">
        <v>-7.0999999999999994E-2</v>
      </c>
      <c r="D3101" s="47"/>
      <c r="E3101" s="47">
        <f t="shared" si="802"/>
        <v>-0.19650000000000001</v>
      </c>
      <c r="F3101" s="34">
        <f t="shared" si="801"/>
        <v>2</v>
      </c>
      <c r="G3101" s="47">
        <f t="shared" si="803"/>
        <v>-0.39300000000000002</v>
      </c>
      <c r="H3101" s="34"/>
      <c r="I3101" s="33">
        <v>0</v>
      </c>
      <c r="J3101" s="33">
        <v>2.907</v>
      </c>
      <c r="K3101" s="47"/>
      <c r="L3101" s="34"/>
      <c r="M3101" s="47"/>
      <c r="N3101" s="53"/>
      <c r="O3101" s="53"/>
      <c r="P3101" s="53"/>
      <c r="Q3101" s="52"/>
      <c r="R3101" s="21"/>
    </row>
    <row r="3102" spans="2:18" x14ac:dyDescent="0.2">
      <c r="B3102" s="34">
        <v>26</v>
      </c>
      <c r="C3102" s="47">
        <v>1.377</v>
      </c>
      <c r="D3102" s="47"/>
      <c r="E3102" s="47">
        <f t="shared" si="802"/>
        <v>0.65300000000000002</v>
      </c>
      <c r="F3102" s="34">
        <f t="shared" si="801"/>
        <v>2</v>
      </c>
      <c r="G3102" s="47">
        <f t="shared" si="803"/>
        <v>1.306</v>
      </c>
      <c r="H3102" s="34"/>
      <c r="I3102" s="34">
        <f>I3103-(J3102-J3103)*2</f>
        <v>0.19999999999999929</v>
      </c>
      <c r="J3102" s="34">
        <v>2.91</v>
      </c>
      <c r="K3102" s="47">
        <f t="shared" ref="K3102:K3107" si="804">AVERAGE(J3101,J3102)</f>
        <v>2.9085000000000001</v>
      </c>
      <c r="L3102" s="34">
        <f t="shared" ref="L3102:L3107" si="805">I3102-I3101</f>
        <v>0.19999999999999929</v>
      </c>
      <c r="M3102" s="47">
        <f t="shared" ref="M3102:M3107" si="806">L3102*K3102</f>
        <v>0.581699999999998</v>
      </c>
      <c r="N3102" s="53"/>
      <c r="O3102" s="53"/>
      <c r="P3102" s="53"/>
      <c r="Q3102" s="52"/>
      <c r="R3102" s="21"/>
    </row>
    <row r="3103" spans="2:18" x14ac:dyDescent="0.2">
      <c r="B3103" s="34">
        <v>28</v>
      </c>
      <c r="C3103" s="47">
        <v>2.427</v>
      </c>
      <c r="D3103" s="47"/>
      <c r="E3103" s="47">
        <f t="shared" si="802"/>
        <v>1.9020000000000001</v>
      </c>
      <c r="F3103" s="34">
        <f t="shared" si="801"/>
        <v>2</v>
      </c>
      <c r="G3103" s="47">
        <f t="shared" si="803"/>
        <v>3.8040000000000003</v>
      </c>
      <c r="H3103" s="34"/>
      <c r="I3103" s="33">
        <f>I3104-7.5</f>
        <v>8.5</v>
      </c>
      <c r="J3103" s="33">
        <f>J3104</f>
        <v>-1.24</v>
      </c>
      <c r="K3103" s="47">
        <f t="shared" si="804"/>
        <v>0.83500000000000008</v>
      </c>
      <c r="L3103" s="34">
        <f t="shared" si="805"/>
        <v>8.3000000000000007</v>
      </c>
      <c r="M3103" s="47">
        <f t="shared" si="806"/>
        <v>6.9305000000000012</v>
      </c>
      <c r="N3103" s="50"/>
      <c r="O3103" s="50"/>
      <c r="P3103" s="50"/>
      <c r="Q3103" s="51"/>
      <c r="R3103" s="21"/>
    </row>
    <row r="3104" spans="2:18" x14ac:dyDescent="0.2">
      <c r="B3104" s="34">
        <v>30</v>
      </c>
      <c r="C3104" s="47">
        <v>3.1779999999999999</v>
      </c>
      <c r="D3104" s="47"/>
      <c r="E3104" s="47">
        <f t="shared" si="802"/>
        <v>2.8025000000000002</v>
      </c>
      <c r="F3104" s="34">
        <f t="shared" si="801"/>
        <v>2</v>
      </c>
      <c r="G3104" s="47">
        <f t="shared" si="803"/>
        <v>5.6050000000000004</v>
      </c>
      <c r="H3104" s="54"/>
      <c r="I3104" s="33">
        <v>16</v>
      </c>
      <c r="J3104" s="33">
        <v>-1.24</v>
      </c>
      <c r="K3104" s="47">
        <f t="shared" si="804"/>
        <v>-1.24</v>
      </c>
      <c r="L3104" s="34">
        <f t="shared" si="805"/>
        <v>7.5</v>
      </c>
      <c r="M3104" s="47">
        <f t="shared" si="806"/>
        <v>-9.3000000000000007</v>
      </c>
      <c r="N3104" s="50"/>
      <c r="O3104" s="50"/>
      <c r="P3104" s="50"/>
      <c r="Q3104" s="51"/>
      <c r="R3104" s="21"/>
    </row>
    <row r="3105" spans="2:18" x14ac:dyDescent="0.2">
      <c r="B3105" s="34">
        <v>32</v>
      </c>
      <c r="C3105" s="47">
        <v>3.1829999999999998</v>
      </c>
      <c r="D3105" s="47"/>
      <c r="E3105" s="47">
        <f t="shared" si="802"/>
        <v>3.1804999999999999</v>
      </c>
      <c r="F3105" s="34">
        <f t="shared" si="801"/>
        <v>2</v>
      </c>
      <c r="G3105" s="47">
        <f t="shared" si="803"/>
        <v>6.3609999999999998</v>
      </c>
      <c r="H3105" s="54"/>
      <c r="I3105" s="34">
        <f>I3104+7.5</f>
        <v>23.5</v>
      </c>
      <c r="J3105" s="34">
        <f>J3104</f>
        <v>-1.24</v>
      </c>
      <c r="K3105" s="47">
        <f t="shared" si="804"/>
        <v>-1.24</v>
      </c>
      <c r="L3105" s="34">
        <f t="shared" si="805"/>
        <v>7.5</v>
      </c>
      <c r="M3105" s="47">
        <f t="shared" si="806"/>
        <v>-9.3000000000000007</v>
      </c>
      <c r="N3105" s="50"/>
      <c r="O3105" s="50"/>
      <c r="P3105" s="50"/>
      <c r="Q3105" s="51"/>
      <c r="R3105" s="21"/>
    </row>
    <row r="3106" spans="2:18" x14ac:dyDescent="0.2">
      <c r="B3106" s="48">
        <v>33</v>
      </c>
      <c r="C3106" s="55">
        <v>4.1680000000000001</v>
      </c>
      <c r="D3106" s="55"/>
      <c r="E3106" s="47">
        <f t="shared" si="802"/>
        <v>3.6755</v>
      </c>
      <c r="F3106" s="34">
        <f t="shared" si="801"/>
        <v>1</v>
      </c>
      <c r="G3106" s="47">
        <f t="shared" si="803"/>
        <v>3.6755</v>
      </c>
      <c r="H3106" s="54"/>
      <c r="I3106" s="34">
        <f>I3105+(J3106-J3105)*2</f>
        <v>34.32</v>
      </c>
      <c r="J3106" s="34">
        <v>4.17</v>
      </c>
      <c r="K3106" s="47">
        <f t="shared" si="804"/>
        <v>1.4649999999999999</v>
      </c>
      <c r="L3106" s="34">
        <f t="shared" si="805"/>
        <v>10.82</v>
      </c>
      <c r="M3106" s="47">
        <f t="shared" si="806"/>
        <v>15.851299999999998</v>
      </c>
      <c r="N3106" s="50"/>
      <c r="O3106" s="50"/>
      <c r="P3106" s="50"/>
      <c r="Q3106" s="51"/>
      <c r="R3106" s="21"/>
    </row>
    <row r="3107" spans="2:18" x14ac:dyDescent="0.2">
      <c r="B3107" s="48">
        <v>35</v>
      </c>
      <c r="C3107" s="55">
        <v>4.1589999999999998</v>
      </c>
      <c r="D3107" s="55"/>
      <c r="E3107" s="47">
        <f t="shared" si="802"/>
        <v>4.1635</v>
      </c>
      <c r="F3107" s="34">
        <f t="shared" si="801"/>
        <v>2</v>
      </c>
      <c r="G3107" s="47">
        <f t="shared" si="803"/>
        <v>8.327</v>
      </c>
      <c r="H3107" s="54"/>
      <c r="I3107" s="34">
        <v>35</v>
      </c>
      <c r="J3107" s="56">
        <v>4.1589999999999998</v>
      </c>
      <c r="K3107" s="47">
        <f t="shared" si="804"/>
        <v>4.1645000000000003</v>
      </c>
      <c r="L3107" s="34">
        <f t="shared" si="805"/>
        <v>0.67999999999999972</v>
      </c>
      <c r="M3107" s="47">
        <f t="shared" si="806"/>
        <v>2.8318599999999989</v>
      </c>
      <c r="N3107" s="51"/>
      <c r="O3107" s="53"/>
      <c r="P3107" s="53"/>
      <c r="Q3107" s="51"/>
    </row>
    <row r="3108" spans="2:18" x14ac:dyDescent="0.2">
      <c r="B3108" s="48"/>
      <c r="C3108" s="55"/>
      <c r="D3108" s="55"/>
      <c r="E3108" s="47"/>
      <c r="F3108" s="34"/>
      <c r="G3108" s="47"/>
      <c r="H3108" s="54"/>
      <c r="I3108" s="48"/>
      <c r="J3108" s="48"/>
      <c r="K3108" s="47"/>
      <c r="L3108" s="34"/>
      <c r="M3108" s="47"/>
      <c r="N3108" s="51"/>
      <c r="O3108" s="57"/>
      <c r="P3108" s="57"/>
      <c r="Q3108" s="51"/>
    </row>
    <row r="3109" spans="2:18" x14ac:dyDescent="0.2">
      <c r="B3109" s="48"/>
      <c r="C3109" s="55"/>
      <c r="D3109" s="55"/>
      <c r="E3109" s="47"/>
      <c r="F3109" s="34"/>
      <c r="G3109" s="47"/>
      <c r="H3109" s="51"/>
      <c r="I3109" s="48"/>
      <c r="J3109" s="48"/>
      <c r="K3109" s="47"/>
      <c r="L3109" s="34"/>
      <c r="M3109" s="47"/>
      <c r="N3109" s="51"/>
      <c r="O3109" s="57"/>
      <c r="P3109" s="57"/>
      <c r="Q3109" s="51"/>
    </row>
    <row r="3110" spans="2:18" x14ac:dyDescent="0.2">
      <c r="B3110" s="48"/>
      <c r="C3110" s="55"/>
      <c r="D3110" s="55"/>
      <c r="E3110" s="47"/>
      <c r="F3110" s="34"/>
      <c r="G3110" s="47"/>
      <c r="H3110" s="51"/>
      <c r="I3110" s="48"/>
      <c r="J3110" s="48"/>
      <c r="K3110" s="47"/>
      <c r="L3110" s="34"/>
      <c r="M3110" s="47"/>
      <c r="N3110" s="57"/>
      <c r="O3110" s="57"/>
      <c r="P3110" s="57"/>
      <c r="Q3110" s="51"/>
    </row>
    <row r="3111" spans="2:18" x14ac:dyDescent="0.2">
      <c r="B3111" s="48"/>
      <c r="C3111" s="55"/>
      <c r="D3111" s="55"/>
      <c r="E3111" s="47"/>
      <c r="F3111" s="34"/>
      <c r="G3111" s="47"/>
      <c r="H3111" s="51"/>
      <c r="I3111" s="48"/>
      <c r="J3111" s="48"/>
      <c r="K3111" s="47"/>
      <c r="L3111" s="34"/>
      <c r="M3111" s="47"/>
      <c r="N3111" s="57"/>
      <c r="O3111" s="57"/>
      <c r="P3111" s="57"/>
      <c r="Q3111" s="51"/>
    </row>
    <row r="3112" spans="2:18" x14ac:dyDescent="0.2">
      <c r="B3112" s="48"/>
      <c r="C3112" s="55"/>
      <c r="D3112" s="55"/>
      <c r="E3112" s="47"/>
      <c r="F3112" s="34"/>
      <c r="G3112" s="47"/>
      <c r="H3112" s="51"/>
      <c r="I3112" s="48"/>
      <c r="J3112" s="48"/>
      <c r="K3112" s="47"/>
      <c r="L3112" s="34"/>
      <c r="M3112" s="47"/>
      <c r="N3112" s="57"/>
      <c r="O3112" s="57"/>
      <c r="P3112" s="57"/>
      <c r="Q3112" s="51"/>
    </row>
    <row r="3113" spans="2:18" x14ac:dyDescent="0.2">
      <c r="B3113" s="48"/>
      <c r="C3113" s="55"/>
      <c r="D3113" s="55"/>
      <c r="E3113" s="47"/>
      <c r="F3113" s="34"/>
      <c r="G3113" s="47"/>
      <c r="H3113" s="47"/>
      <c r="I3113" s="48"/>
      <c r="J3113" s="48"/>
      <c r="K3113" s="47"/>
      <c r="L3113" s="34"/>
      <c r="M3113" s="47"/>
      <c r="N3113" s="57"/>
      <c r="O3113" s="57"/>
      <c r="P3113" s="57"/>
      <c r="Q3113" s="51"/>
    </row>
    <row r="3114" spans="2:18" x14ac:dyDescent="0.2">
      <c r="B3114" s="48"/>
      <c r="C3114" s="55"/>
      <c r="D3114" s="55"/>
      <c r="E3114" s="47"/>
      <c r="F3114" s="34"/>
      <c r="G3114" s="47"/>
      <c r="H3114" s="47"/>
      <c r="I3114" s="48"/>
      <c r="J3114" s="48"/>
      <c r="K3114" s="47"/>
      <c r="L3114" s="34"/>
      <c r="M3114" s="47"/>
      <c r="N3114" s="53"/>
      <c r="O3114" s="57"/>
      <c r="P3114" s="57"/>
      <c r="Q3114" s="51"/>
    </row>
    <row r="3115" spans="2:18" x14ac:dyDescent="0.2">
      <c r="B3115" s="48"/>
      <c r="C3115" s="55"/>
      <c r="D3115" s="55"/>
      <c r="E3115" s="47"/>
      <c r="F3115" s="34"/>
      <c r="G3115" s="47"/>
      <c r="H3115" s="47"/>
      <c r="I3115" s="48"/>
      <c r="J3115" s="48"/>
      <c r="K3115" s="47"/>
      <c r="L3115" s="34"/>
      <c r="M3115" s="47"/>
      <c r="N3115" s="50"/>
      <c r="O3115" s="50"/>
      <c r="P3115" s="50"/>
      <c r="Q3115" s="51"/>
      <c r="R3115" s="21"/>
    </row>
    <row r="3116" spans="2:18" x14ac:dyDescent="0.2">
      <c r="B3116" s="48"/>
      <c r="C3116" s="55"/>
      <c r="D3116" s="55"/>
      <c r="E3116" s="47"/>
      <c r="F3116" s="34"/>
      <c r="G3116" s="47"/>
      <c r="H3116" s="47"/>
      <c r="I3116" s="47"/>
      <c r="J3116" s="48"/>
      <c r="K3116" s="47"/>
      <c r="L3116" s="34"/>
      <c r="M3116" s="47"/>
      <c r="N3116" s="50"/>
      <c r="O3116" s="50"/>
      <c r="P3116" s="50"/>
      <c r="Q3116" s="51"/>
      <c r="R3116" s="21"/>
    </row>
    <row r="3117" spans="2:18" x14ac:dyDescent="0.2">
      <c r="B3117" s="48"/>
      <c r="C3117" s="55"/>
      <c r="D3117" s="55"/>
      <c r="E3117" s="47"/>
      <c r="F3117" s="34"/>
      <c r="G3117" s="47"/>
      <c r="H3117" s="47"/>
      <c r="I3117" s="47"/>
      <c r="J3117" s="48"/>
      <c r="K3117" s="47"/>
      <c r="L3117" s="34"/>
      <c r="M3117" s="47"/>
      <c r="N3117" s="50"/>
      <c r="O3117" s="50"/>
      <c r="P3117" s="50"/>
      <c r="Q3117" s="51"/>
      <c r="R3117" s="21"/>
    </row>
    <row r="3118" spans="2:18" x14ac:dyDescent="0.2">
      <c r="B3118" s="48"/>
      <c r="C3118" s="55"/>
      <c r="D3118" s="55"/>
      <c r="E3118" s="47"/>
      <c r="F3118" s="34">
        <f>SUM(F3092:F3117)</f>
        <v>35</v>
      </c>
      <c r="G3118" s="47">
        <f>SUM(G3092:G3117)</f>
        <v>68.8005</v>
      </c>
      <c r="H3118" s="47"/>
      <c r="I3118" s="47"/>
      <c r="J3118" s="48"/>
      <c r="K3118" s="47"/>
      <c r="L3118" s="34">
        <f>SUM(L3093:L3117)</f>
        <v>35</v>
      </c>
      <c r="M3118" s="34">
        <f>SUM(M3093:M3117)</f>
        <v>7.5953599999999959</v>
      </c>
      <c r="N3118" s="50"/>
      <c r="O3118" s="50"/>
      <c r="P3118" s="50"/>
      <c r="Q3118" s="51"/>
      <c r="R3118" s="21"/>
    </row>
    <row r="3119" spans="2:18" x14ac:dyDescent="0.2">
      <c r="B3119" s="48"/>
      <c r="C3119" s="55"/>
      <c r="D3119" s="55"/>
      <c r="E3119" s="47"/>
      <c r="F3119" s="34"/>
      <c r="G3119" s="47"/>
      <c r="H3119" s="34"/>
      <c r="I3119" s="47"/>
      <c r="J3119" s="48"/>
      <c r="K3119" s="47"/>
      <c r="L3119" s="34"/>
      <c r="M3119" s="47"/>
      <c r="N3119" s="50"/>
      <c r="O3119" s="50"/>
      <c r="P3119" s="50"/>
      <c r="Q3119" s="51"/>
      <c r="R3119" s="21"/>
    </row>
    <row r="3120" spans="2:18" x14ac:dyDescent="0.2">
      <c r="B3120" s="52"/>
      <c r="C3120" s="59"/>
      <c r="D3120" s="59"/>
      <c r="E3120" s="51"/>
      <c r="F3120" s="51"/>
      <c r="G3120" s="51"/>
      <c r="H3120" s="51"/>
      <c r="I3120" s="47"/>
      <c r="J3120" s="48"/>
      <c r="K3120" s="47"/>
      <c r="L3120" s="34"/>
      <c r="M3120" s="47"/>
      <c r="N3120" s="51"/>
      <c r="O3120" s="51"/>
      <c r="P3120" s="51"/>
      <c r="Q3120" s="51"/>
    </row>
    <row r="3121" spans="2:18" x14ac:dyDescent="0.2">
      <c r="B3121" s="52"/>
      <c r="C3121" s="59"/>
      <c r="D3121" s="59"/>
      <c r="E3121" s="51"/>
      <c r="F3121" s="51"/>
      <c r="G3121" s="51"/>
      <c r="H3121" s="34" t="s">
        <v>10</v>
      </c>
      <c r="I3121" s="34"/>
      <c r="J3121" s="34">
        <f>G3118</f>
        <v>68.8005</v>
      </c>
      <c r="K3121" s="47" t="s">
        <v>11</v>
      </c>
      <c r="L3121" s="34">
        <f>M3118</f>
        <v>7.5953599999999959</v>
      </c>
      <c r="M3121" s="47">
        <f>J3121-L3121</f>
        <v>61.20514</v>
      </c>
      <c r="N3121" s="51"/>
      <c r="O3121" s="51"/>
      <c r="P3121" s="51"/>
      <c r="Q3121" s="51"/>
    </row>
    <row r="3122" spans="2:18" x14ac:dyDescent="0.2">
      <c r="B3122" s="52"/>
      <c r="C3122" s="59"/>
      <c r="D3122" s="59"/>
      <c r="E3122" s="51"/>
      <c r="F3122" s="51"/>
      <c r="G3122" s="51"/>
      <c r="H3122" s="51"/>
      <c r="I3122" s="51"/>
      <c r="J3122" s="60"/>
      <c r="K3122" s="51"/>
      <c r="L3122" s="51"/>
      <c r="M3122" s="51"/>
      <c r="N3122" s="51"/>
      <c r="O3122" s="51"/>
      <c r="P3122" s="51"/>
      <c r="Q3122" s="51"/>
    </row>
    <row r="3123" spans="2:18" ht="15" x14ac:dyDescent="0.2">
      <c r="B3123" s="58"/>
      <c r="C3123" s="61"/>
      <c r="D3123" s="61"/>
      <c r="E3123" s="58"/>
      <c r="F3123" s="54" t="s">
        <v>7</v>
      </c>
      <c r="G3123" s="54"/>
      <c r="H3123" s="160">
        <v>17.8</v>
      </c>
      <c r="I3123" s="160"/>
      <c r="J3123" s="58"/>
      <c r="K3123" s="58"/>
      <c r="L3123" s="58"/>
      <c r="M3123" s="58"/>
      <c r="N3123" s="57"/>
      <c r="O3123" s="57"/>
      <c r="P3123" s="57"/>
      <c r="Q3123" s="51"/>
    </row>
    <row r="3124" spans="2:18" x14ac:dyDescent="0.2">
      <c r="B3124" s="161" t="s">
        <v>8</v>
      </c>
      <c r="C3124" s="161"/>
      <c r="D3124" s="161"/>
      <c r="E3124" s="161"/>
      <c r="F3124" s="161"/>
      <c r="G3124" s="161"/>
      <c r="H3124" s="51"/>
      <c r="I3124" s="161" t="s">
        <v>9</v>
      </c>
      <c r="J3124" s="161"/>
      <c r="K3124" s="161"/>
      <c r="L3124" s="161"/>
      <c r="M3124" s="161"/>
      <c r="N3124" s="62"/>
      <c r="O3124" s="62"/>
      <c r="P3124" s="50">
        <f>I3139-I3137</f>
        <v>15</v>
      </c>
      <c r="Q3124" s="51"/>
    </row>
    <row r="3125" spans="2:18" x14ac:dyDescent="0.2">
      <c r="B3125" s="34">
        <v>0</v>
      </c>
      <c r="C3125" s="47">
        <v>-0.66800000000000004</v>
      </c>
      <c r="D3125" s="47"/>
      <c r="E3125" s="34"/>
      <c r="F3125" s="34"/>
      <c r="G3125" s="34"/>
      <c r="H3125" s="34"/>
      <c r="I3125" s="33"/>
      <c r="J3125" s="33"/>
      <c r="K3125" s="47"/>
      <c r="L3125" s="34"/>
      <c r="M3125" s="47"/>
      <c r="N3125" s="50"/>
      <c r="O3125" s="50"/>
      <c r="P3125" s="50"/>
      <c r="Q3125" s="51"/>
      <c r="R3125" s="21"/>
    </row>
    <row r="3126" spans="2:18" x14ac:dyDescent="0.2">
      <c r="B3126" s="34">
        <v>4</v>
      </c>
      <c r="C3126" s="47">
        <v>-0.52900000000000003</v>
      </c>
      <c r="D3126" s="47"/>
      <c r="E3126" s="47">
        <f>(C3125+C3126)/2</f>
        <v>-0.59850000000000003</v>
      </c>
      <c r="F3126" s="34">
        <f t="shared" ref="F3126:F3143" si="807">B3126-B3125</f>
        <v>4</v>
      </c>
      <c r="G3126" s="47">
        <f>E3126*F3126</f>
        <v>-2.3940000000000001</v>
      </c>
      <c r="H3126" s="34"/>
      <c r="I3126" s="51"/>
      <c r="J3126" s="51"/>
      <c r="K3126" s="47"/>
      <c r="L3126" s="34"/>
      <c r="M3126" s="47"/>
      <c r="N3126" s="50"/>
      <c r="O3126" s="50"/>
      <c r="P3126" s="50"/>
      <c r="Q3126" s="52"/>
      <c r="R3126" s="21"/>
    </row>
    <row r="3127" spans="2:18" x14ac:dyDescent="0.2">
      <c r="B3127" s="34">
        <v>6</v>
      </c>
      <c r="C3127" s="47">
        <v>0.52900000000000003</v>
      </c>
      <c r="D3127" s="47"/>
      <c r="E3127" s="47">
        <f t="shared" ref="E3127:E3140" si="808">(C3126+C3127)/2</f>
        <v>0</v>
      </c>
      <c r="F3127" s="34">
        <f t="shared" si="807"/>
        <v>2</v>
      </c>
      <c r="G3127" s="47">
        <f t="shared" ref="G3127:G3140" si="809">E3127*F3127</f>
        <v>0</v>
      </c>
      <c r="H3127" s="34"/>
      <c r="I3127" s="51"/>
      <c r="J3127" s="51"/>
      <c r="K3127" s="47"/>
      <c r="L3127" s="34"/>
      <c r="M3127" s="47"/>
      <c r="N3127" s="50"/>
      <c r="O3127" s="50"/>
      <c r="P3127" s="50"/>
      <c r="Q3127" s="52"/>
      <c r="R3127" s="21"/>
    </row>
    <row r="3128" spans="2:18" x14ac:dyDescent="0.2">
      <c r="B3128" s="34">
        <v>8</v>
      </c>
      <c r="C3128" s="47">
        <v>1.5329999999999999</v>
      </c>
      <c r="D3128" s="47"/>
      <c r="E3128" s="47">
        <f t="shared" si="808"/>
        <v>1.0309999999999999</v>
      </c>
      <c r="F3128" s="34">
        <f t="shared" si="807"/>
        <v>2</v>
      </c>
      <c r="G3128" s="47">
        <f t="shared" si="809"/>
        <v>2.0619999999999998</v>
      </c>
      <c r="H3128" s="34"/>
      <c r="I3128" s="33"/>
      <c r="J3128" s="33"/>
      <c r="K3128" s="47"/>
      <c r="L3128" s="34"/>
      <c r="M3128" s="47"/>
      <c r="N3128" s="50"/>
      <c r="O3128" s="50"/>
      <c r="P3128" s="50"/>
      <c r="Q3128" s="52"/>
      <c r="R3128" s="21"/>
    </row>
    <row r="3129" spans="2:18" x14ac:dyDescent="0.2">
      <c r="B3129" s="34">
        <v>10</v>
      </c>
      <c r="C3129" s="47">
        <v>2.8239999999999998</v>
      </c>
      <c r="D3129" s="47"/>
      <c r="E3129" s="47">
        <f t="shared" si="808"/>
        <v>2.1784999999999997</v>
      </c>
      <c r="F3129" s="34">
        <f t="shared" si="807"/>
        <v>2</v>
      </c>
      <c r="G3129" s="47">
        <f t="shared" si="809"/>
        <v>4.3569999999999993</v>
      </c>
      <c r="H3129" s="34"/>
      <c r="I3129" s="33"/>
      <c r="J3129" s="33"/>
      <c r="K3129" s="47"/>
      <c r="L3129" s="34"/>
      <c r="M3129" s="47"/>
      <c r="N3129" s="50"/>
      <c r="O3129" s="50"/>
      <c r="P3129" s="50"/>
      <c r="Q3129" s="52"/>
      <c r="R3129" s="21"/>
    </row>
    <row r="3130" spans="2:18" x14ac:dyDescent="0.2">
      <c r="B3130" s="34">
        <v>12</v>
      </c>
      <c r="C3130" s="47">
        <v>2.8319999999999999</v>
      </c>
      <c r="D3130" s="47"/>
      <c r="E3130" s="47">
        <f t="shared" si="808"/>
        <v>2.8279999999999998</v>
      </c>
      <c r="F3130" s="34">
        <f t="shared" si="807"/>
        <v>2</v>
      </c>
      <c r="G3130" s="47">
        <f t="shared" si="809"/>
        <v>5.6559999999999997</v>
      </c>
      <c r="H3130" s="34"/>
      <c r="I3130" s="33"/>
      <c r="J3130" s="33"/>
      <c r="K3130" s="47"/>
      <c r="L3130" s="34"/>
      <c r="M3130" s="47"/>
      <c r="N3130" s="50"/>
      <c r="O3130" s="50"/>
      <c r="P3130" s="50"/>
      <c r="Q3130" s="52"/>
      <c r="R3130" s="21"/>
    </row>
    <row r="3131" spans="2:18" x14ac:dyDescent="0.2">
      <c r="B3131" s="34">
        <v>14</v>
      </c>
      <c r="C3131" s="47">
        <v>2.0249999999999999</v>
      </c>
      <c r="D3131" s="47"/>
      <c r="E3131" s="47">
        <f t="shared" si="808"/>
        <v>2.4284999999999997</v>
      </c>
      <c r="F3131" s="34">
        <f t="shared" si="807"/>
        <v>2</v>
      </c>
      <c r="G3131" s="47">
        <f t="shared" si="809"/>
        <v>4.8569999999999993</v>
      </c>
      <c r="H3131" s="51"/>
      <c r="I3131" s="33"/>
      <c r="J3131" s="33"/>
      <c r="K3131" s="47"/>
      <c r="L3131" s="34"/>
      <c r="M3131" s="47"/>
      <c r="N3131" s="50"/>
      <c r="O3131" s="50"/>
      <c r="P3131" s="50"/>
      <c r="Q3131" s="52"/>
      <c r="R3131" s="21"/>
    </row>
    <row r="3132" spans="2:18" x14ac:dyDescent="0.2">
      <c r="B3132" s="34">
        <v>16</v>
      </c>
      <c r="C3132" s="47">
        <v>1.131</v>
      </c>
      <c r="D3132" s="47"/>
      <c r="E3132" s="47">
        <f t="shared" si="808"/>
        <v>1.5779999999999998</v>
      </c>
      <c r="F3132" s="34">
        <f t="shared" si="807"/>
        <v>2</v>
      </c>
      <c r="G3132" s="47">
        <f t="shared" si="809"/>
        <v>3.1559999999999997</v>
      </c>
      <c r="H3132" s="51"/>
      <c r="I3132" s="33">
        <v>0</v>
      </c>
      <c r="J3132" s="33">
        <v>-0.66800000000000004</v>
      </c>
      <c r="K3132" s="47"/>
      <c r="L3132" s="34"/>
      <c r="M3132" s="47"/>
      <c r="N3132" s="50"/>
      <c r="O3132" s="50"/>
      <c r="P3132" s="50"/>
      <c r="Q3132" s="52"/>
      <c r="R3132" s="21"/>
    </row>
    <row r="3133" spans="2:18" x14ac:dyDescent="0.2">
      <c r="B3133" s="34">
        <v>18</v>
      </c>
      <c r="C3133" s="47">
        <v>-4.8000000000000001E-2</v>
      </c>
      <c r="D3133" s="47"/>
      <c r="E3133" s="47">
        <f t="shared" si="808"/>
        <v>0.54149999999999998</v>
      </c>
      <c r="F3133" s="34">
        <f t="shared" si="807"/>
        <v>2</v>
      </c>
      <c r="G3133" s="47">
        <f t="shared" si="809"/>
        <v>1.083</v>
      </c>
      <c r="H3133" s="51"/>
      <c r="I3133" s="33">
        <v>4</v>
      </c>
      <c r="J3133" s="33">
        <v>-0.52900000000000003</v>
      </c>
      <c r="K3133" s="47">
        <f t="shared" ref="K3133" si="810">AVERAGE(J3132,J3133)</f>
        <v>-0.59850000000000003</v>
      </c>
      <c r="L3133" s="34">
        <f t="shared" ref="L3133" si="811">I3133-I3132</f>
        <v>4</v>
      </c>
      <c r="M3133" s="47">
        <f t="shared" ref="M3133" si="812">L3133*K3133</f>
        <v>-2.3940000000000001</v>
      </c>
      <c r="N3133" s="53"/>
      <c r="O3133" s="53"/>
      <c r="P3133" s="53"/>
      <c r="Q3133" s="52"/>
      <c r="R3133" s="21"/>
    </row>
    <row r="3134" spans="2:18" x14ac:dyDescent="0.2">
      <c r="B3134" s="34">
        <v>20</v>
      </c>
      <c r="C3134" s="47">
        <v>-0.57199999999999995</v>
      </c>
      <c r="D3134" s="47"/>
      <c r="E3134" s="47">
        <f t="shared" si="808"/>
        <v>-0.31</v>
      </c>
      <c r="F3134" s="34">
        <f t="shared" si="807"/>
        <v>2</v>
      </c>
      <c r="G3134" s="47">
        <f t="shared" si="809"/>
        <v>-0.62</v>
      </c>
      <c r="H3134" s="34"/>
      <c r="I3134" s="33">
        <v>6</v>
      </c>
      <c r="J3134" s="33">
        <v>0.52900000000000003</v>
      </c>
      <c r="K3134" s="47">
        <f t="shared" ref="K3134:K3141" si="813">AVERAGE(J3133,J3134)</f>
        <v>0</v>
      </c>
      <c r="L3134" s="34">
        <f t="shared" ref="L3134:L3141" si="814">I3134-I3133</f>
        <v>2</v>
      </c>
      <c r="M3134" s="47">
        <f t="shared" ref="M3134:M3141" si="815">L3134*K3134</f>
        <v>0</v>
      </c>
      <c r="N3134" s="50"/>
      <c r="O3134" s="50"/>
      <c r="P3134" s="50"/>
      <c r="Q3134" s="52"/>
      <c r="R3134" s="21"/>
    </row>
    <row r="3135" spans="2:18" x14ac:dyDescent="0.2">
      <c r="B3135" s="34">
        <v>21</v>
      </c>
      <c r="C3135" s="47">
        <v>-0.67800000000000005</v>
      </c>
      <c r="D3135" s="47"/>
      <c r="E3135" s="47">
        <f t="shared" si="808"/>
        <v>-0.625</v>
      </c>
      <c r="F3135" s="34">
        <f t="shared" si="807"/>
        <v>1</v>
      </c>
      <c r="G3135" s="47">
        <f t="shared" si="809"/>
        <v>-0.625</v>
      </c>
      <c r="H3135" s="34"/>
      <c r="I3135" s="33">
        <v>8</v>
      </c>
      <c r="J3135" s="33">
        <v>1.5329999999999999</v>
      </c>
      <c r="K3135" s="47">
        <f t="shared" si="813"/>
        <v>1.0309999999999999</v>
      </c>
      <c r="L3135" s="34">
        <f t="shared" si="814"/>
        <v>2</v>
      </c>
      <c r="M3135" s="47">
        <f t="shared" si="815"/>
        <v>2.0619999999999998</v>
      </c>
      <c r="N3135" s="53"/>
      <c r="O3135" s="53"/>
      <c r="P3135" s="53"/>
      <c r="Q3135" s="52"/>
      <c r="R3135" s="21"/>
    </row>
    <row r="3136" spans="2:18" x14ac:dyDescent="0.2">
      <c r="B3136" s="34">
        <v>22</v>
      </c>
      <c r="C3136" s="47">
        <v>-0.61699999999999999</v>
      </c>
      <c r="D3136" s="47"/>
      <c r="E3136" s="47">
        <f t="shared" si="808"/>
        <v>-0.64749999999999996</v>
      </c>
      <c r="F3136" s="34">
        <f t="shared" si="807"/>
        <v>1</v>
      </c>
      <c r="G3136" s="47">
        <f t="shared" si="809"/>
        <v>-0.64749999999999996</v>
      </c>
      <c r="H3136" s="34"/>
      <c r="I3136" s="34">
        <f>I3137-(J3136-J3137)*2</f>
        <v>8.06</v>
      </c>
      <c r="J3136" s="34">
        <v>1.5</v>
      </c>
      <c r="K3136" s="47">
        <f t="shared" si="813"/>
        <v>1.5165</v>
      </c>
      <c r="L3136" s="34">
        <f t="shared" si="814"/>
        <v>6.0000000000000497E-2</v>
      </c>
      <c r="M3136" s="47">
        <f t="shared" si="815"/>
        <v>9.0990000000000751E-2</v>
      </c>
      <c r="N3136" s="53"/>
      <c r="O3136" s="53"/>
      <c r="P3136" s="53"/>
      <c r="Q3136" s="52"/>
      <c r="R3136" s="21"/>
    </row>
    <row r="3137" spans="2:18" x14ac:dyDescent="0.2">
      <c r="B3137" s="34">
        <v>24</v>
      </c>
      <c r="C3137" s="47">
        <v>-0.45800000000000002</v>
      </c>
      <c r="D3137" s="47"/>
      <c r="E3137" s="47">
        <f t="shared" si="808"/>
        <v>-0.53749999999999998</v>
      </c>
      <c r="F3137" s="34">
        <f t="shared" si="807"/>
        <v>2</v>
      </c>
      <c r="G3137" s="47">
        <f t="shared" si="809"/>
        <v>-1.075</v>
      </c>
      <c r="H3137" s="34"/>
      <c r="I3137" s="33">
        <f>I3138-7.5</f>
        <v>13.5</v>
      </c>
      <c r="J3137" s="33">
        <f>J3138</f>
        <v>-1.22</v>
      </c>
      <c r="K3137" s="47">
        <f t="shared" si="813"/>
        <v>0.14000000000000001</v>
      </c>
      <c r="L3137" s="34">
        <f t="shared" si="814"/>
        <v>5.4399999999999995</v>
      </c>
      <c r="M3137" s="47">
        <f t="shared" si="815"/>
        <v>0.76160000000000005</v>
      </c>
      <c r="N3137" s="50"/>
      <c r="O3137" s="50"/>
      <c r="P3137" s="50"/>
      <c r="Q3137" s="51"/>
      <c r="R3137" s="21"/>
    </row>
    <row r="3138" spans="2:18" x14ac:dyDescent="0.2">
      <c r="B3138" s="34">
        <v>26</v>
      </c>
      <c r="C3138" s="47">
        <v>0.52500000000000002</v>
      </c>
      <c r="D3138" s="47"/>
      <c r="E3138" s="47">
        <f t="shared" si="808"/>
        <v>3.3500000000000002E-2</v>
      </c>
      <c r="F3138" s="34">
        <f t="shared" si="807"/>
        <v>2</v>
      </c>
      <c r="G3138" s="47">
        <f t="shared" si="809"/>
        <v>6.7000000000000004E-2</v>
      </c>
      <c r="H3138" s="54"/>
      <c r="I3138" s="33">
        <v>21</v>
      </c>
      <c r="J3138" s="33">
        <v>-1.22</v>
      </c>
      <c r="K3138" s="47">
        <f t="shared" si="813"/>
        <v>-1.22</v>
      </c>
      <c r="L3138" s="34">
        <f t="shared" si="814"/>
        <v>7.5</v>
      </c>
      <c r="M3138" s="47">
        <f t="shared" si="815"/>
        <v>-9.15</v>
      </c>
      <c r="N3138" s="50"/>
      <c r="O3138" s="50"/>
      <c r="P3138" s="50"/>
      <c r="Q3138" s="51"/>
      <c r="R3138" s="21"/>
    </row>
    <row r="3139" spans="2:18" x14ac:dyDescent="0.2">
      <c r="B3139" s="34">
        <v>28</v>
      </c>
      <c r="C3139" s="47">
        <v>2.0289999999999999</v>
      </c>
      <c r="D3139" s="47"/>
      <c r="E3139" s="47">
        <f t="shared" si="808"/>
        <v>1.2769999999999999</v>
      </c>
      <c r="F3139" s="34">
        <f t="shared" si="807"/>
        <v>2</v>
      </c>
      <c r="G3139" s="47">
        <f t="shared" si="809"/>
        <v>2.5539999999999998</v>
      </c>
      <c r="H3139" s="54"/>
      <c r="I3139" s="34">
        <f>I3138+7.5</f>
        <v>28.5</v>
      </c>
      <c r="J3139" s="34">
        <f>J3138</f>
        <v>-1.22</v>
      </c>
      <c r="K3139" s="47">
        <f t="shared" si="813"/>
        <v>-1.22</v>
      </c>
      <c r="L3139" s="34">
        <f t="shared" si="814"/>
        <v>7.5</v>
      </c>
      <c r="M3139" s="47">
        <f t="shared" si="815"/>
        <v>-9.15</v>
      </c>
      <c r="N3139" s="50"/>
      <c r="O3139" s="50"/>
      <c r="P3139" s="50"/>
      <c r="Q3139" s="51"/>
      <c r="R3139" s="21"/>
    </row>
    <row r="3140" spans="2:18" x14ac:dyDescent="0.2">
      <c r="B3140" s="48">
        <v>30</v>
      </c>
      <c r="C3140" s="55">
        <v>2.6829999999999998</v>
      </c>
      <c r="D3140" s="55"/>
      <c r="E3140" s="47">
        <f t="shared" si="808"/>
        <v>2.3559999999999999</v>
      </c>
      <c r="F3140" s="34">
        <f t="shared" si="807"/>
        <v>2</v>
      </c>
      <c r="G3140" s="47">
        <f t="shared" si="809"/>
        <v>4.7119999999999997</v>
      </c>
      <c r="H3140" s="54"/>
      <c r="I3140" s="34">
        <f>I3139+(J3140-J3139)*2</f>
        <v>37.380000000000003</v>
      </c>
      <c r="J3140" s="34">
        <v>3.22</v>
      </c>
      <c r="K3140" s="47">
        <f t="shared" si="813"/>
        <v>1</v>
      </c>
      <c r="L3140" s="34">
        <f t="shared" si="814"/>
        <v>8.8800000000000026</v>
      </c>
      <c r="M3140" s="47">
        <f t="shared" si="815"/>
        <v>8.8800000000000026</v>
      </c>
      <c r="N3140" s="50"/>
      <c r="O3140" s="50"/>
      <c r="P3140" s="50"/>
      <c r="Q3140" s="51"/>
      <c r="R3140" s="21"/>
    </row>
    <row r="3141" spans="2:18" x14ac:dyDescent="0.2">
      <c r="B3141" s="48">
        <v>32</v>
      </c>
      <c r="C3141" s="55">
        <v>2.6739999999999999</v>
      </c>
      <c r="D3141" s="55"/>
      <c r="E3141" s="47">
        <f>(C3140+C3141)/2</f>
        <v>2.6784999999999997</v>
      </c>
      <c r="F3141" s="34">
        <f t="shared" si="807"/>
        <v>2</v>
      </c>
      <c r="G3141" s="47">
        <f>E3141*F3141</f>
        <v>5.3569999999999993</v>
      </c>
      <c r="H3141" s="54"/>
      <c r="I3141" s="34">
        <v>38</v>
      </c>
      <c r="J3141" s="56">
        <v>3.2240000000000002</v>
      </c>
      <c r="K3141" s="47">
        <f t="shared" si="813"/>
        <v>3.2220000000000004</v>
      </c>
      <c r="L3141" s="34">
        <f t="shared" si="814"/>
        <v>0.61999999999999744</v>
      </c>
      <c r="M3141" s="47">
        <f t="shared" si="815"/>
        <v>1.9976399999999921</v>
      </c>
      <c r="N3141" s="51"/>
      <c r="O3141" s="53"/>
      <c r="P3141" s="53"/>
      <c r="Q3141" s="51"/>
    </row>
    <row r="3142" spans="2:18" x14ac:dyDescent="0.2">
      <c r="B3142" s="48">
        <v>33</v>
      </c>
      <c r="C3142" s="55">
        <v>3.2330000000000001</v>
      </c>
      <c r="D3142" s="55"/>
      <c r="E3142" s="47">
        <f t="shared" ref="E3142:E3143" si="816">(C3141+C3142)/2</f>
        <v>2.9535</v>
      </c>
      <c r="F3142" s="34">
        <f t="shared" si="807"/>
        <v>1</v>
      </c>
      <c r="G3142" s="47">
        <f t="shared" ref="G3142:G3143" si="817">E3142*F3142</f>
        <v>2.9535</v>
      </c>
      <c r="H3142" s="54"/>
      <c r="I3142" s="48"/>
      <c r="J3142" s="48"/>
      <c r="K3142" s="47"/>
      <c r="L3142" s="34"/>
      <c r="M3142" s="47"/>
      <c r="N3142" s="51"/>
      <c r="O3142" s="57"/>
      <c r="P3142" s="57"/>
      <c r="Q3142" s="51"/>
    </row>
    <row r="3143" spans="2:18" x14ac:dyDescent="0.2">
      <c r="B3143" s="48">
        <v>38</v>
      </c>
      <c r="C3143" s="55">
        <v>3.2240000000000002</v>
      </c>
      <c r="D3143" s="55"/>
      <c r="E3143" s="47">
        <f t="shared" si="816"/>
        <v>3.2285000000000004</v>
      </c>
      <c r="F3143" s="34">
        <f t="shared" si="807"/>
        <v>5</v>
      </c>
      <c r="G3143" s="47">
        <f t="shared" si="817"/>
        <v>16.142500000000002</v>
      </c>
      <c r="H3143" s="51"/>
      <c r="I3143" s="48"/>
      <c r="J3143" s="48"/>
      <c r="K3143" s="47"/>
      <c r="L3143" s="34"/>
      <c r="M3143" s="47"/>
      <c r="N3143" s="51"/>
      <c r="O3143" s="57"/>
      <c r="P3143" s="57"/>
      <c r="Q3143" s="51"/>
    </row>
    <row r="3144" spans="2:18" x14ac:dyDescent="0.2">
      <c r="B3144" s="48"/>
      <c r="C3144" s="55"/>
      <c r="D3144" s="55"/>
      <c r="E3144" s="47"/>
      <c r="F3144" s="34"/>
      <c r="G3144" s="47"/>
      <c r="H3144" s="51"/>
      <c r="I3144" s="48"/>
      <c r="J3144" s="48"/>
      <c r="K3144" s="47"/>
      <c r="L3144" s="34"/>
      <c r="M3144" s="47"/>
      <c r="N3144" s="57"/>
      <c r="O3144" s="57"/>
      <c r="P3144" s="57"/>
      <c r="Q3144" s="51"/>
    </row>
    <row r="3145" spans="2:18" x14ac:dyDescent="0.2">
      <c r="B3145" s="48"/>
      <c r="C3145" s="55"/>
      <c r="D3145" s="55"/>
      <c r="E3145" s="47"/>
      <c r="F3145" s="34"/>
      <c r="G3145" s="47"/>
      <c r="H3145" s="51"/>
      <c r="I3145" s="48"/>
      <c r="J3145" s="48"/>
      <c r="K3145" s="47"/>
      <c r="L3145" s="34"/>
      <c r="M3145" s="47"/>
      <c r="N3145" s="57"/>
      <c r="O3145" s="57"/>
      <c r="P3145" s="57"/>
      <c r="Q3145" s="51"/>
    </row>
    <row r="3146" spans="2:18" x14ac:dyDescent="0.2">
      <c r="B3146" s="48"/>
      <c r="C3146" s="55"/>
      <c r="D3146" s="55"/>
      <c r="E3146" s="47"/>
      <c r="F3146" s="34"/>
      <c r="G3146" s="47"/>
      <c r="H3146" s="51"/>
      <c r="I3146" s="48"/>
      <c r="J3146" s="48"/>
      <c r="K3146" s="47"/>
      <c r="L3146" s="34"/>
      <c r="M3146" s="47"/>
      <c r="N3146" s="57"/>
      <c r="O3146" s="57"/>
      <c r="P3146" s="57"/>
      <c r="Q3146" s="51"/>
    </row>
    <row r="3147" spans="2:18" x14ac:dyDescent="0.2">
      <c r="B3147" s="48"/>
      <c r="C3147" s="55"/>
      <c r="D3147" s="55"/>
      <c r="E3147" s="47"/>
      <c r="F3147" s="34"/>
      <c r="G3147" s="47"/>
      <c r="H3147" s="47"/>
      <c r="I3147" s="48"/>
      <c r="J3147" s="48"/>
      <c r="K3147" s="47"/>
      <c r="L3147" s="34"/>
      <c r="M3147" s="47"/>
      <c r="N3147" s="57"/>
      <c r="O3147" s="57"/>
      <c r="P3147" s="57"/>
      <c r="Q3147" s="51"/>
    </row>
    <row r="3148" spans="2:18" x14ac:dyDescent="0.2">
      <c r="B3148" s="48"/>
      <c r="C3148" s="55"/>
      <c r="D3148" s="55"/>
      <c r="E3148" s="47"/>
      <c r="F3148" s="34"/>
      <c r="G3148" s="47"/>
      <c r="H3148" s="47"/>
      <c r="I3148" s="48"/>
      <c r="J3148" s="48"/>
      <c r="K3148" s="47"/>
      <c r="L3148" s="34"/>
      <c r="M3148" s="47"/>
      <c r="N3148" s="53"/>
      <c r="O3148" s="57"/>
      <c r="P3148" s="57"/>
      <c r="Q3148" s="51"/>
    </row>
    <row r="3149" spans="2:18" x14ac:dyDescent="0.2">
      <c r="B3149" s="48"/>
      <c r="C3149" s="55"/>
      <c r="D3149" s="55"/>
      <c r="E3149" s="47"/>
      <c r="F3149" s="34"/>
      <c r="G3149" s="47"/>
      <c r="H3149" s="47"/>
      <c r="I3149" s="48"/>
      <c r="J3149" s="48"/>
      <c r="K3149" s="47"/>
      <c r="L3149" s="34"/>
      <c r="M3149" s="47"/>
      <c r="N3149" s="50"/>
      <c r="O3149" s="50"/>
      <c r="P3149" s="50"/>
      <c r="Q3149" s="51"/>
      <c r="R3149" s="21"/>
    </row>
    <row r="3150" spans="2:18" x14ac:dyDescent="0.2">
      <c r="B3150" s="48"/>
      <c r="C3150" s="55"/>
      <c r="D3150" s="55"/>
      <c r="E3150" s="47"/>
      <c r="F3150" s="34"/>
      <c r="G3150" s="47"/>
      <c r="H3150" s="47"/>
      <c r="I3150" s="47"/>
      <c r="J3150" s="48"/>
      <c r="K3150" s="47"/>
      <c r="L3150" s="34"/>
      <c r="M3150" s="47"/>
      <c r="N3150" s="50"/>
      <c r="O3150" s="50"/>
      <c r="P3150" s="50"/>
      <c r="Q3150" s="51"/>
      <c r="R3150" s="21"/>
    </row>
    <row r="3151" spans="2:18" x14ac:dyDescent="0.2">
      <c r="B3151" s="48"/>
      <c r="C3151" s="55"/>
      <c r="D3151" s="55"/>
      <c r="E3151" s="47"/>
      <c r="F3151" s="34"/>
      <c r="G3151" s="47"/>
      <c r="H3151" s="47"/>
      <c r="I3151" s="47"/>
      <c r="J3151" s="48"/>
      <c r="K3151" s="47"/>
      <c r="L3151" s="34"/>
      <c r="M3151" s="47"/>
      <c r="N3151" s="50"/>
      <c r="O3151" s="50"/>
      <c r="P3151" s="50"/>
      <c r="Q3151" s="51"/>
      <c r="R3151" s="21"/>
    </row>
    <row r="3152" spans="2:18" x14ac:dyDescent="0.2">
      <c r="B3152" s="48"/>
      <c r="C3152" s="55"/>
      <c r="D3152" s="55"/>
      <c r="E3152" s="47"/>
      <c r="F3152" s="34">
        <f>SUM(F3126:F3151)</f>
        <v>38</v>
      </c>
      <c r="G3152" s="47">
        <f>SUM(G3126:G3151)</f>
        <v>47.595499999999987</v>
      </c>
      <c r="H3152" s="47"/>
      <c r="I3152" s="47"/>
      <c r="J3152" s="48"/>
      <c r="K3152" s="47"/>
      <c r="L3152" s="34">
        <f>SUM(L3127:L3151)</f>
        <v>38</v>
      </c>
      <c r="M3152" s="34">
        <f>SUM(M3127:M3151)</f>
        <v>-6.9017700000000044</v>
      </c>
      <c r="N3152" s="50"/>
      <c r="O3152" s="50"/>
      <c r="P3152" s="50"/>
      <c r="Q3152" s="51"/>
      <c r="R3152" s="21"/>
    </row>
    <row r="3153" spans="2:18" x14ac:dyDescent="0.2">
      <c r="B3153" s="48"/>
      <c r="C3153" s="55"/>
      <c r="D3153" s="55"/>
      <c r="E3153" s="47"/>
      <c r="F3153" s="34"/>
      <c r="G3153" s="47"/>
      <c r="H3153" s="34"/>
      <c r="I3153" s="47"/>
      <c r="J3153" s="48"/>
      <c r="K3153" s="47"/>
      <c r="L3153" s="34"/>
      <c r="M3153" s="47"/>
      <c r="N3153" s="50"/>
      <c r="O3153" s="50"/>
      <c r="P3153" s="50"/>
      <c r="Q3153" s="51"/>
      <c r="R3153" s="21"/>
    </row>
    <row r="3154" spans="2:18" x14ac:dyDescent="0.2">
      <c r="B3154" s="52"/>
      <c r="C3154" s="59"/>
      <c r="D3154" s="59"/>
      <c r="E3154" s="51"/>
      <c r="F3154" s="51"/>
      <c r="G3154" s="51"/>
      <c r="H3154" s="51"/>
      <c r="I3154" s="47"/>
      <c r="J3154" s="48"/>
      <c r="K3154" s="47"/>
      <c r="L3154" s="34"/>
      <c r="M3154" s="47"/>
      <c r="N3154" s="51"/>
      <c r="O3154" s="51"/>
      <c r="P3154" s="51"/>
      <c r="Q3154" s="51"/>
    </row>
    <row r="3155" spans="2:18" x14ac:dyDescent="0.2">
      <c r="B3155" s="52"/>
      <c r="C3155" s="59"/>
      <c r="D3155" s="59"/>
      <c r="E3155" s="51"/>
      <c r="F3155" s="51"/>
      <c r="G3155" s="51"/>
      <c r="H3155" s="34" t="s">
        <v>10</v>
      </c>
      <c r="I3155" s="34"/>
      <c r="J3155" s="34">
        <f>G3152</f>
        <v>47.595499999999987</v>
      </c>
      <c r="K3155" s="47" t="s">
        <v>11</v>
      </c>
      <c r="L3155" s="34">
        <f>M3152</f>
        <v>-6.9017700000000044</v>
      </c>
      <c r="M3155" s="47">
        <f>J3155-L3155</f>
        <v>54.497269999999993</v>
      </c>
      <c r="N3155" s="51"/>
      <c r="O3155" s="51"/>
      <c r="P3155" s="51"/>
      <c r="Q3155" s="51"/>
    </row>
    <row r="3156" spans="2:18" x14ac:dyDescent="0.2">
      <c r="B3156" s="52"/>
      <c r="C3156" s="59"/>
      <c r="D3156" s="59"/>
      <c r="E3156" s="51"/>
      <c r="F3156" s="51"/>
      <c r="G3156" s="51"/>
      <c r="H3156" s="51"/>
      <c r="I3156" s="51"/>
      <c r="J3156" s="60"/>
      <c r="K3156" s="51"/>
      <c r="L3156" s="51"/>
      <c r="M3156" s="51"/>
      <c r="N3156" s="51"/>
      <c r="O3156" s="51"/>
      <c r="P3156" s="51"/>
      <c r="Q3156" s="51"/>
    </row>
    <row r="3157" spans="2:18" x14ac:dyDescent="0.2">
      <c r="B3157" s="52"/>
      <c r="C3157" s="59"/>
      <c r="D3157" s="59"/>
      <c r="E3157" s="51"/>
      <c r="F3157" s="51"/>
      <c r="G3157" s="51"/>
      <c r="H3157" s="51"/>
      <c r="I3157" s="51"/>
      <c r="J3157" s="60"/>
      <c r="K3157" s="51"/>
      <c r="L3157" s="51"/>
      <c r="M3157" s="51"/>
      <c r="N3157" s="51"/>
      <c r="O3157" s="51"/>
      <c r="P3157" s="51"/>
      <c r="Q3157" s="51"/>
    </row>
    <row r="3158" spans="2:18" ht="15" x14ac:dyDescent="0.2">
      <c r="B3158" s="58"/>
      <c r="C3158" s="61"/>
      <c r="D3158" s="61"/>
      <c r="E3158" s="58"/>
      <c r="F3158" s="54" t="s">
        <v>7</v>
      </c>
      <c r="G3158" s="54"/>
      <c r="H3158" s="160">
        <v>18</v>
      </c>
      <c r="I3158" s="160"/>
      <c r="J3158" s="58"/>
      <c r="K3158" s="58"/>
      <c r="L3158" s="58"/>
      <c r="M3158" s="58"/>
      <c r="N3158" s="57"/>
      <c r="O3158" s="57"/>
      <c r="P3158" s="57"/>
      <c r="Q3158" s="51"/>
    </row>
    <row r="3159" spans="2:18" x14ac:dyDescent="0.2">
      <c r="B3159" s="161" t="s">
        <v>8</v>
      </c>
      <c r="C3159" s="161"/>
      <c r="D3159" s="161"/>
      <c r="E3159" s="161"/>
      <c r="F3159" s="161"/>
      <c r="G3159" s="161"/>
      <c r="H3159" s="51"/>
      <c r="I3159" s="161" t="s">
        <v>9</v>
      </c>
      <c r="J3159" s="161"/>
      <c r="K3159" s="161"/>
      <c r="L3159" s="161"/>
      <c r="M3159" s="161"/>
      <c r="N3159" s="62"/>
      <c r="O3159" s="62"/>
      <c r="P3159" s="50">
        <f>I3174-I3172</f>
        <v>15</v>
      </c>
      <c r="Q3159" s="51"/>
    </row>
    <row r="3160" spans="2:18" x14ac:dyDescent="0.2">
      <c r="B3160" s="34">
        <v>0</v>
      </c>
      <c r="C3160" s="47">
        <v>2.7320000000000002</v>
      </c>
      <c r="D3160" s="47"/>
      <c r="E3160" s="34"/>
      <c r="F3160" s="34"/>
      <c r="G3160" s="34"/>
      <c r="H3160" s="34"/>
      <c r="I3160" s="33"/>
      <c r="J3160" s="33"/>
      <c r="K3160" s="47"/>
      <c r="L3160" s="34"/>
      <c r="M3160" s="47"/>
      <c r="N3160" s="50"/>
      <c r="O3160" s="50"/>
      <c r="P3160" s="50"/>
      <c r="Q3160" s="51"/>
      <c r="R3160" s="21"/>
    </row>
    <row r="3161" spans="2:18" x14ac:dyDescent="0.2">
      <c r="B3161" s="34">
        <v>5</v>
      </c>
      <c r="C3161" s="47">
        <v>2.7829999999999999</v>
      </c>
      <c r="D3161" s="47"/>
      <c r="E3161" s="47">
        <f>(C3160+C3161)/2</f>
        <v>2.7575000000000003</v>
      </c>
      <c r="F3161" s="34">
        <f t="shared" ref="F3161:F3178" si="818">B3161-B3160</f>
        <v>5</v>
      </c>
      <c r="G3161" s="47">
        <f>E3161*F3161</f>
        <v>13.787500000000001</v>
      </c>
      <c r="H3161" s="34"/>
      <c r="I3161" s="51"/>
      <c r="J3161" s="51"/>
      <c r="K3161" s="47"/>
      <c r="L3161" s="34"/>
      <c r="M3161" s="47"/>
      <c r="N3161" s="50"/>
      <c r="O3161" s="50"/>
      <c r="P3161" s="50"/>
      <c r="Q3161" s="52"/>
      <c r="R3161" s="21"/>
    </row>
    <row r="3162" spans="2:18" x14ac:dyDescent="0.2">
      <c r="B3162" s="34">
        <v>10</v>
      </c>
      <c r="C3162" s="47">
        <v>2.8809999999999998</v>
      </c>
      <c r="D3162" s="47"/>
      <c r="E3162" s="47">
        <f t="shared" ref="E3162:E3175" si="819">(C3161+C3162)/2</f>
        <v>2.8319999999999999</v>
      </c>
      <c r="F3162" s="34">
        <f t="shared" si="818"/>
        <v>5</v>
      </c>
      <c r="G3162" s="47">
        <f t="shared" ref="G3162:G3175" si="820">E3162*F3162</f>
        <v>14.16</v>
      </c>
      <c r="H3162" s="34"/>
      <c r="I3162" s="51"/>
      <c r="J3162" s="51"/>
      <c r="K3162" s="47"/>
      <c r="L3162" s="34"/>
      <c r="M3162" s="47"/>
      <c r="N3162" s="50"/>
      <c r="O3162" s="50"/>
      <c r="P3162" s="50"/>
      <c r="Q3162" s="52"/>
      <c r="R3162" s="21"/>
    </row>
    <row r="3163" spans="2:18" x14ac:dyDescent="0.2">
      <c r="B3163" s="34">
        <v>12</v>
      </c>
      <c r="C3163" s="47">
        <v>1.98</v>
      </c>
      <c r="D3163" s="47"/>
      <c r="E3163" s="47">
        <f t="shared" si="819"/>
        <v>2.4304999999999999</v>
      </c>
      <c r="F3163" s="34">
        <f t="shared" si="818"/>
        <v>2</v>
      </c>
      <c r="G3163" s="47">
        <f t="shared" si="820"/>
        <v>4.8609999999999998</v>
      </c>
      <c r="H3163" s="34"/>
      <c r="I3163" s="33"/>
      <c r="J3163" s="33"/>
      <c r="K3163" s="47"/>
      <c r="L3163" s="34"/>
      <c r="M3163" s="47"/>
      <c r="N3163" s="50"/>
      <c r="O3163" s="50"/>
      <c r="P3163" s="50"/>
      <c r="Q3163" s="52"/>
      <c r="R3163" s="21"/>
    </row>
    <row r="3164" spans="2:18" x14ac:dyDescent="0.2">
      <c r="B3164" s="34">
        <v>14</v>
      </c>
      <c r="C3164" s="47">
        <v>0.93200000000000005</v>
      </c>
      <c r="D3164" s="47"/>
      <c r="E3164" s="47">
        <f t="shared" si="819"/>
        <v>1.456</v>
      </c>
      <c r="F3164" s="34">
        <f t="shared" si="818"/>
        <v>2</v>
      </c>
      <c r="G3164" s="47">
        <f t="shared" si="820"/>
        <v>2.9119999999999999</v>
      </c>
      <c r="H3164" s="34"/>
      <c r="I3164" s="33"/>
      <c r="J3164" s="33"/>
      <c r="K3164" s="47"/>
      <c r="L3164" s="34"/>
      <c r="M3164" s="47"/>
      <c r="N3164" s="50"/>
      <c r="O3164" s="50"/>
      <c r="P3164" s="50"/>
      <c r="Q3164" s="52"/>
      <c r="R3164" s="21"/>
    </row>
    <row r="3165" spans="2:18" x14ac:dyDescent="0.2">
      <c r="B3165" s="34">
        <v>16</v>
      </c>
      <c r="C3165" s="47">
        <v>-0.122</v>
      </c>
      <c r="D3165" s="47"/>
      <c r="E3165" s="47">
        <f t="shared" si="819"/>
        <v>0.40500000000000003</v>
      </c>
      <c r="F3165" s="34">
        <f t="shared" si="818"/>
        <v>2</v>
      </c>
      <c r="G3165" s="47">
        <f t="shared" si="820"/>
        <v>0.81</v>
      </c>
      <c r="H3165" s="34"/>
      <c r="I3165" s="33"/>
      <c r="J3165" s="33"/>
      <c r="K3165" s="47"/>
      <c r="L3165" s="34"/>
      <c r="M3165" s="47"/>
      <c r="N3165" s="50"/>
      <c r="O3165" s="50"/>
      <c r="P3165" s="50"/>
      <c r="Q3165" s="52"/>
      <c r="R3165" s="21"/>
    </row>
    <row r="3166" spans="2:18" x14ac:dyDescent="0.2">
      <c r="B3166" s="34">
        <v>18</v>
      </c>
      <c r="C3166" s="47">
        <v>-1.119</v>
      </c>
      <c r="D3166" s="47"/>
      <c r="E3166" s="47">
        <f t="shared" si="819"/>
        <v>-0.62050000000000005</v>
      </c>
      <c r="F3166" s="34">
        <f t="shared" si="818"/>
        <v>2</v>
      </c>
      <c r="G3166" s="47">
        <f t="shared" si="820"/>
        <v>-1.2410000000000001</v>
      </c>
      <c r="H3166" s="51"/>
      <c r="I3166" s="33"/>
      <c r="J3166" s="33"/>
      <c r="K3166" s="47"/>
      <c r="L3166" s="34"/>
      <c r="M3166" s="47"/>
      <c r="N3166" s="50"/>
      <c r="O3166" s="50"/>
      <c r="P3166" s="50"/>
      <c r="Q3166" s="52"/>
      <c r="R3166" s="21"/>
    </row>
    <row r="3167" spans="2:18" x14ac:dyDescent="0.2">
      <c r="B3167" s="34">
        <v>20</v>
      </c>
      <c r="C3167" s="47">
        <v>-1.2669999999999999</v>
      </c>
      <c r="D3167" s="47"/>
      <c r="E3167" s="47">
        <f t="shared" si="819"/>
        <v>-1.1930000000000001</v>
      </c>
      <c r="F3167" s="34">
        <f t="shared" si="818"/>
        <v>2</v>
      </c>
      <c r="G3167" s="47">
        <f t="shared" si="820"/>
        <v>-2.3860000000000001</v>
      </c>
      <c r="H3167" s="51"/>
      <c r="I3167" s="33"/>
      <c r="J3167" s="33"/>
      <c r="K3167" s="47"/>
      <c r="L3167" s="34"/>
      <c r="M3167" s="47"/>
      <c r="N3167" s="50"/>
      <c r="O3167" s="50"/>
      <c r="P3167" s="50"/>
      <c r="Q3167" s="52"/>
      <c r="R3167" s="21"/>
    </row>
    <row r="3168" spans="2:18" x14ac:dyDescent="0.2">
      <c r="B3168" s="34">
        <v>22</v>
      </c>
      <c r="C3168" s="47">
        <v>-1.319</v>
      </c>
      <c r="D3168" s="47"/>
      <c r="E3168" s="47">
        <f t="shared" si="819"/>
        <v>-1.2929999999999999</v>
      </c>
      <c r="F3168" s="34">
        <f t="shared" si="818"/>
        <v>2</v>
      </c>
      <c r="G3168" s="47">
        <f t="shared" si="820"/>
        <v>-2.5859999999999999</v>
      </c>
      <c r="H3168" s="51"/>
      <c r="I3168" s="33"/>
      <c r="J3168" s="33"/>
      <c r="K3168" s="47"/>
      <c r="L3168" s="34"/>
      <c r="M3168" s="47"/>
      <c r="N3168" s="53"/>
      <c r="O3168" s="53"/>
      <c r="P3168" s="53"/>
      <c r="Q3168" s="52"/>
      <c r="R3168" s="21"/>
    </row>
    <row r="3169" spans="2:18" x14ac:dyDescent="0.2">
      <c r="B3169" s="34">
        <v>24</v>
      </c>
      <c r="C3169" s="47">
        <v>-1.2669999999999999</v>
      </c>
      <c r="D3169" s="47"/>
      <c r="E3169" s="47">
        <f t="shared" si="819"/>
        <v>-1.2929999999999999</v>
      </c>
      <c r="F3169" s="34">
        <f t="shared" si="818"/>
        <v>2</v>
      </c>
      <c r="G3169" s="47">
        <f t="shared" si="820"/>
        <v>-2.5859999999999999</v>
      </c>
      <c r="H3169" s="34"/>
      <c r="I3169" s="33">
        <v>0</v>
      </c>
      <c r="J3169" s="33">
        <v>2.7320000000000002</v>
      </c>
      <c r="K3169" s="47"/>
      <c r="L3169" s="34"/>
      <c r="M3169" s="47"/>
      <c r="N3169" s="50"/>
      <c r="O3169" s="50"/>
      <c r="P3169" s="50"/>
      <c r="Q3169" s="52"/>
      <c r="R3169" s="21"/>
    </row>
    <row r="3170" spans="2:18" x14ac:dyDescent="0.2">
      <c r="B3170" s="34">
        <v>26</v>
      </c>
      <c r="C3170" s="47">
        <v>-1.194</v>
      </c>
      <c r="D3170" s="47"/>
      <c r="E3170" s="47">
        <f t="shared" si="819"/>
        <v>-1.2304999999999999</v>
      </c>
      <c r="F3170" s="34">
        <f t="shared" si="818"/>
        <v>2</v>
      </c>
      <c r="G3170" s="47">
        <f t="shared" si="820"/>
        <v>-2.4609999999999999</v>
      </c>
      <c r="H3170" s="34"/>
      <c r="I3170" s="33">
        <v>5</v>
      </c>
      <c r="J3170" s="33">
        <v>2.7829999999999999</v>
      </c>
      <c r="K3170" s="47">
        <f t="shared" ref="K3170:K3178" si="821">AVERAGE(J3169,J3170)</f>
        <v>2.7575000000000003</v>
      </c>
      <c r="L3170" s="34">
        <f t="shared" ref="L3170:L3178" si="822">I3170-I3169</f>
        <v>5</v>
      </c>
      <c r="M3170" s="47">
        <f t="shared" ref="M3170:M3178" si="823">L3170*K3170</f>
        <v>13.787500000000001</v>
      </c>
      <c r="N3170" s="53"/>
      <c r="O3170" s="53"/>
      <c r="P3170" s="53"/>
      <c r="Q3170" s="52"/>
      <c r="R3170" s="21"/>
    </row>
    <row r="3171" spans="2:18" x14ac:dyDescent="0.2">
      <c r="B3171" s="34">
        <v>28</v>
      </c>
      <c r="C3171" s="47">
        <v>-0.219</v>
      </c>
      <c r="D3171" s="47"/>
      <c r="E3171" s="47">
        <f t="shared" si="819"/>
        <v>-0.70650000000000002</v>
      </c>
      <c r="F3171" s="34">
        <f t="shared" si="818"/>
        <v>2</v>
      </c>
      <c r="G3171" s="47">
        <f t="shared" si="820"/>
        <v>-1.413</v>
      </c>
      <c r="H3171" s="34"/>
      <c r="I3171" s="34">
        <f>I3172-(J3171-J3172)*2</f>
        <v>5.34</v>
      </c>
      <c r="J3171" s="34">
        <v>2.88</v>
      </c>
      <c r="K3171" s="47">
        <f t="shared" si="821"/>
        <v>2.8315000000000001</v>
      </c>
      <c r="L3171" s="34">
        <f t="shared" si="822"/>
        <v>0.33999999999999986</v>
      </c>
      <c r="M3171" s="47">
        <f t="shared" si="823"/>
        <v>0.96270999999999962</v>
      </c>
      <c r="N3171" s="53"/>
      <c r="O3171" s="53"/>
      <c r="P3171" s="53"/>
      <c r="Q3171" s="52"/>
      <c r="R3171" s="21"/>
    </row>
    <row r="3172" spans="2:18" x14ac:dyDescent="0.2">
      <c r="B3172" s="34">
        <v>30</v>
      </c>
      <c r="C3172" s="47">
        <v>0.376</v>
      </c>
      <c r="D3172" s="47"/>
      <c r="E3172" s="47">
        <f t="shared" si="819"/>
        <v>7.85E-2</v>
      </c>
      <c r="F3172" s="34">
        <f t="shared" si="818"/>
        <v>2</v>
      </c>
      <c r="G3172" s="47">
        <f t="shared" si="820"/>
        <v>0.157</v>
      </c>
      <c r="H3172" s="34"/>
      <c r="I3172" s="33">
        <f>I3173-7.5</f>
        <v>13.5</v>
      </c>
      <c r="J3172" s="33">
        <f>J3173</f>
        <v>-1.2</v>
      </c>
      <c r="K3172" s="47">
        <f t="shared" si="821"/>
        <v>0.84</v>
      </c>
      <c r="L3172" s="34">
        <f t="shared" si="822"/>
        <v>8.16</v>
      </c>
      <c r="M3172" s="47">
        <f t="shared" si="823"/>
        <v>6.8544</v>
      </c>
      <c r="N3172" s="50"/>
      <c r="O3172" s="50"/>
      <c r="P3172" s="50"/>
      <c r="Q3172" s="51"/>
      <c r="R3172" s="21"/>
    </row>
    <row r="3173" spans="2:18" x14ac:dyDescent="0.2">
      <c r="B3173" s="34">
        <v>32</v>
      </c>
      <c r="C3173" s="47">
        <v>1.381</v>
      </c>
      <c r="D3173" s="47"/>
      <c r="E3173" s="47">
        <f t="shared" si="819"/>
        <v>0.87850000000000006</v>
      </c>
      <c r="F3173" s="34">
        <f t="shared" si="818"/>
        <v>2</v>
      </c>
      <c r="G3173" s="47">
        <f t="shared" si="820"/>
        <v>1.7570000000000001</v>
      </c>
      <c r="H3173" s="54"/>
      <c r="I3173" s="33">
        <v>21</v>
      </c>
      <c r="J3173" s="33">
        <v>-1.2</v>
      </c>
      <c r="K3173" s="47">
        <f t="shared" si="821"/>
        <v>-1.2</v>
      </c>
      <c r="L3173" s="34">
        <f t="shared" si="822"/>
        <v>7.5</v>
      </c>
      <c r="M3173" s="47">
        <f t="shared" si="823"/>
        <v>-9</v>
      </c>
      <c r="N3173" s="50"/>
      <c r="O3173" s="50"/>
      <c r="P3173" s="50"/>
      <c r="Q3173" s="51"/>
      <c r="R3173" s="21"/>
    </row>
    <row r="3174" spans="2:18" x14ac:dyDescent="0.2">
      <c r="B3174" s="34">
        <v>34</v>
      </c>
      <c r="C3174" s="47">
        <v>2.38</v>
      </c>
      <c r="D3174" s="47"/>
      <c r="E3174" s="47">
        <f t="shared" si="819"/>
        <v>1.8805000000000001</v>
      </c>
      <c r="F3174" s="34">
        <f t="shared" si="818"/>
        <v>2</v>
      </c>
      <c r="G3174" s="47">
        <f t="shared" si="820"/>
        <v>3.7610000000000001</v>
      </c>
      <c r="H3174" s="54"/>
      <c r="I3174" s="34">
        <f>I3173+7.5</f>
        <v>28.5</v>
      </c>
      <c r="J3174" s="34">
        <f>J3173</f>
        <v>-1.2</v>
      </c>
      <c r="K3174" s="47">
        <f t="shared" si="821"/>
        <v>-1.2</v>
      </c>
      <c r="L3174" s="34">
        <f t="shared" si="822"/>
        <v>7.5</v>
      </c>
      <c r="M3174" s="47">
        <f t="shared" si="823"/>
        <v>-9</v>
      </c>
      <c r="N3174" s="50"/>
      <c r="O3174" s="50"/>
      <c r="P3174" s="50"/>
      <c r="Q3174" s="51"/>
      <c r="R3174" s="21"/>
    </row>
    <row r="3175" spans="2:18" x14ac:dyDescent="0.2">
      <c r="B3175" s="48">
        <v>37</v>
      </c>
      <c r="C3175" s="55">
        <v>2.3730000000000002</v>
      </c>
      <c r="D3175" s="55"/>
      <c r="E3175" s="47">
        <f t="shared" si="819"/>
        <v>2.3765000000000001</v>
      </c>
      <c r="F3175" s="34">
        <f t="shared" si="818"/>
        <v>3</v>
      </c>
      <c r="G3175" s="47">
        <f t="shared" si="820"/>
        <v>7.1295000000000002</v>
      </c>
      <c r="H3175" s="54"/>
      <c r="I3175" s="34">
        <f>I3174+(J3175-J3174)*2</f>
        <v>35.659999999999997</v>
      </c>
      <c r="J3175" s="34">
        <v>2.38</v>
      </c>
      <c r="K3175" s="47">
        <f t="shared" si="821"/>
        <v>0.59</v>
      </c>
      <c r="L3175" s="34">
        <f t="shared" si="822"/>
        <v>7.1599999999999966</v>
      </c>
      <c r="M3175" s="47">
        <f t="shared" si="823"/>
        <v>4.2243999999999975</v>
      </c>
      <c r="N3175" s="50"/>
      <c r="O3175" s="50"/>
      <c r="P3175" s="50"/>
      <c r="Q3175" s="51"/>
      <c r="R3175" s="21"/>
    </row>
    <row r="3176" spans="2:18" x14ac:dyDescent="0.2">
      <c r="B3176" s="48">
        <v>40</v>
      </c>
      <c r="C3176" s="55">
        <v>2.6819999999999999</v>
      </c>
      <c r="D3176" s="55"/>
      <c r="E3176" s="47">
        <f>(C3175+C3176)/2</f>
        <v>2.5274999999999999</v>
      </c>
      <c r="F3176" s="34">
        <f t="shared" si="818"/>
        <v>3</v>
      </c>
      <c r="G3176" s="47">
        <f>E3176*F3176</f>
        <v>7.5824999999999996</v>
      </c>
      <c r="H3176" s="54"/>
      <c r="I3176" s="34">
        <v>37</v>
      </c>
      <c r="J3176" s="56">
        <v>2.3730000000000002</v>
      </c>
      <c r="K3176" s="47">
        <f t="shared" si="821"/>
        <v>2.3765000000000001</v>
      </c>
      <c r="L3176" s="34">
        <f t="shared" si="822"/>
        <v>1.3400000000000034</v>
      </c>
      <c r="M3176" s="47">
        <f t="shared" si="823"/>
        <v>3.1845100000000084</v>
      </c>
      <c r="N3176" s="51"/>
      <c r="O3176" s="53"/>
      <c r="P3176" s="53"/>
      <c r="Q3176" s="51"/>
    </row>
    <row r="3177" spans="2:18" x14ac:dyDescent="0.2">
      <c r="B3177" s="48">
        <v>45</v>
      </c>
      <c r="C3177" s="55">
        <v>2.6920000000000002</v>
      </c>
      <c r="D3177" s="55"/>
      <c r="E3177" s="47">
        <f t="shared" ref="E3177:E3178" si="824">(C3176+C3177)/2</f>
        <v>2.6870000000000003</v>
      </c>
      <c r="F3177" s="34">
        <f t="shared" si="818"/>
        <v>5</v>
      </c>
      <c r="G3177" s="47">
        <f t="shared" ref="G3177:G3178" si="825">E3177*F3177</f>
        <v>13.435000000000002</v>
      </c>
      <c r="H3177" s="54"/>
      <c r="I3177" s="48">
        <v>40</v>
      </c>
      <c r="J3177" s="48">
        <v>2.6819999999999999</v>
      </c>
      <c r="K3177" s="47">
        <f t="shared" si="821"/>
        <v>2.5274999999999999</v>
      </c>
      <c r="L3177" s="34">
        <f t="shared" si="822"/>
        <v>3</v>
      </c>
      <c r="M3177" s="47">
        <f t="shared" si="823"/>
        <v>7.5824999999999996</v>
      </c>
      <c r="N3177" s="51"/>
      <c r="O3177" s="57"/>
      <c r="P3177" s="57"/>
      <c r="Q3177" s="51"/>
    </row>
    <row r="3178" spans="2:18" x14ac:dyDescent="0.2">
      <c r="B3178" s="48">
        <v>50</v>
      </c>
      <c r="C3178" s="55">
        <v>2.7010000000000001</v>
      </c>
      <c r="D3178" s="55"/>
      <c r="E3178" s="47">
        <f t="shared" si="824"/>
        <v>2.6965000000000003</v>
      </c>
      <c r="F3178" s="34">
        <f t="shared" si="818"/>
        <v>5</v>
      </c>
      <c r="G3178" s="47">
        <f t="shared" si="825"/>
        <v>13.482500000000002</v>
      </c>
      <c r="H3178" s="51"/>
      <c r="I3178" s="48">
        <v>45</v>
      </c>
      <c r="J3178" s="48">
        <v>2.6920000000000002</v>
      </c>
      <c r="K3178" s="47">
        <f t="shared" si="821"/>
        <v>2.6870000000000003</v>
      </c>
      <c r="L3178" s="34">
        <f t="shared" si="822"/>
        <v>5</v>
      </c>
      <c r="M3178" s="47">
        <f t="shared" si="823"/>
        <v>13.435000000000002</v>
      </c>
      <c r="N3178" s="51"/>
      <c r="O3178" s="57"/>
      <c r="P3178" s="57"/>
      <c r="Q3178" s="51"/>
    </row>
    <row r="3179" spans="2:18" x14ac:dyDescent="0.2">
      <c r="B3179" s="48"/>
      <c r="C3179" s="55"/>
      <c r="D3179" s="55"/>
      <c r="E3179" s="47"/>
      <c r="F3179" s="34"/>
      <c r="G3179" s="47"/>
      <c r="H3179" s="51"/>
      <c r="I3179" s="48">
        <v>50</v>
      </c>
      <c r="J3179" s="48">
        <v>2.7010000000000001</v>
      </c>
      <c r="K3179" s="47">
        <f t="shared" ref="K3179" si="826">AVERAGE(J3178,J3179)</f>
        <v>2.6965000000000003</v>
      </c>
      <c r="L3179" s="34">
        <f t="shared" ref="L3179" si="827">I3179-I3178</f>
        <v>5</v>
      </c>
      <c r="M3179" s="47">
        <f t="shared" ref="M3179" si="828">L3179*K3179</f>
        <v>13.482500000000002</v>
      </c>
      <c r="N3179" s="57"/>
      <c r="O3179" s="57"/>
      <c r="P3179" s="57"/>
      <c r="Q3179" s="51"/>
    </row>
    <row r="3180" spans="2:18" x14ac:dyDescent="0.2">
      <c r="B3180" s="48"/>
      <c r="C3180" s="55"/>
      <c r="D3180" s="55"/>
      <c r="E3180" s="47"/>
      <c r="F3180" s="34"/>
      <c r="G3180" s="47"/>
      <c r="H3180" s="51"/>
      <c r="I3180" s="48"/>
      <c r="J3180" s="48"/>
      <c r="K3180" s="47"/>
      <c r="L3180" s="34"/>
      <c r="M3180" s="47"/>
      <c r="N3180" s="57"/>
      <c r="O3180" s="57"/>
      <c r="P3180" s="57"/>
      <c r="Q3180" s="51"/>
    </row>
    <row r="3181" spans="2:18" x14ac:dyDescent="0.2">
      <c r="B3181" s="48"/>
      <c r="C3181" s="55"/>
      <c r="D3181" s="55"/>
      <c r="E3181" s="47"/>
      <c r="F3181" s="34"/>
      <c r="G3181" s="47"/>
      <c r="H3181" s="51"/>
      <c r="I3181" s="48"/>
      <c r="J3181" s="48"/>
      <c r="K3181" s="47"/>
      <c r="L3181" s="34"/>
      <c r="M3181" s="47"/>
      <c r="N3181" s="57"/>
      <c r="O3181" s="57"/>
      <c r="P3181" s="57"/>
      <c r="Q3181" s="51"/>
    </row>
    <row r="3182" spans="2:18" x14ac:dyDescent="0.2">
      <c r="B3182" s="48"/>
      <c r="C3182" s="55"/>
      <c r="D3182" s="55"/>
      <c r="E3182" s="47"/>
      <c r="F3182" s="34"/>
      <c r="G3182" s="47"/>
      <c r="H3182" s="47"/>
      <c r="I3182" s="48"/>
      <c r="J3182" s="48"/>
      <c r="K3182" s="47"/>
      <c r="L3182" s="34"/>
      <c r="M3182" s="47"/>
      <c r="N3182" s="57"/>
      <c r="O3182" s="57"/>
      <c r="P3182" s="57"/>
      <c r="Q3182" s="51"/>
    </row>
    <row r="3183" spans="2:18" x14ac:dyDescent="0.2">
      <c r="B3183" s="48"/>
      <c r="C3183" s="55"/>
      <c r="D3183" s="55"/>
      <c r="E3183" s="47"/>
      <c r="F3183" s="34"/>
      <c r="G3183" s="47"/>
      <c r="H3183" s="47"/>
      <c r="I3183" s="48"/>
      <c r="J3183" s="48"/>
      <c r="K3183" s="47"/>
      <c r="L3183" s="34"/>
      <c r="M3183" s="47"/>
      <c r="N3183" s="53"/>
      <c r="O3183" s="57"/>
      <c r="P3183" s="57"/>
      <c r="Q3183" s="51"/>
    </row>
    <row r="3184" spans="2:18" x14ac:dyDescent="0.2">
      <c r="B3184" s="48"/>
      <c r="C3184" s="55"/>
      <c r="D3184" s="55"/>
      <c r="E3184" s="47"/>
      <c r="F3184" s="34"/>
      <c r="G3184" s="47"/>
      <c r="H3184" s="47"/>
      <c r="I3184" s="48"/>
      <c r="J3184" s="48"/>
      <c r="K3184" s="47"/>
      <c r="L3184" s="34"/>
      <c r="M3184" s="47"/>
      <c r="N3184" s="50"/>
      <c r="O3184" s="50"/>
      <c r="P3184" s="50"/>
      <c r="Q3184" s="51"/>
      <c r="R3184" s="21"/>
    </row>
    <row r="3185" spans="2:18" x14ac:dyDescent="0.2">
      <c r="B3185" s="48"/>
      <c r="C3185" s="55"/>
      <c r="D3185" s="55"/>
      <c r="E3185" s="47"/>
      <c r="F3185" s="34"/>
      <c r="G3185" s="47"/>
      <c r="H3185" s="47"/>
      <c r="I3185" s="47"/>
      <c r="J3185" s="48"/>
      <c r="K3185" s="47"/>
      <c r="L3185" s="34"/>
      <c r="M3185" s="47"/>
      <c r="N3185" s="50"/>
      <c r="O3185" s="50"/>
      <c r="P3185" s="50"/>
      <c r="Q3185" s="51"/>
      <c r="R3185" s="21"/>
    </row>
    <row r="3186" spans="2:18" x14ac:dyDescent="0.2">
      <c r="B3186" s="48"/>
      <c r="C3186" s="55"/>
      <c r="D3186" s="55"/>
      <c r="E3186" s="47"/>
      <c r="F3186" s="34"/>
      <c r="G3186" s="47"/>
      <c r="H3186" s="47"/>
      <c r="I3186" s="47"/>
      <c r="J3186" s="48"/>
      <c r="K3186" s="47"/>
      <c r="L3186" s="34"/>
      <c r="M3186" s="47"/>
      <c r="N3186" s="50"/>
      <c r="O3186" s="50"/>
      <c r="P3186" s="50"/>
      <c r="Q3186" s="51"/>
      <c r="R3186" s="21"/>
    </row>
    <row r="3187" spans="2:18" x14ac:dyDescent="0.2">
      <c r="B3187" s="48"/>
      <c r="C3187" s="55"/>
      <c r="D3187" s="55"/>
      <c r="E3187" s="47"/>
      <c r="F3187" s="34">
        <f>SUM(F3161:F3186)</f>
        <v>50</v>
      </c>
      <c r="G3187" s="47">
        <f>SUM(G3161:G3186)</f>
        <v>71.162000000000006</v>
      </c>
      <c r="H3187" s="47"/>
      <c r="I3187" s="47"/>
      <c r="J3187" s="48"/>
      <c r="K3187" s="47"/>
      <c r="L3187" s="34">
        <f>SUM(L3162:L3186)</f>
        <v>50</v>
      </c>
      <c r="M3187" s="34">
        <f>SUM(M3162:M3186)</f>
        <v>45.513520000000014</v>
      </c>
      <c r="N3187" s="50"/>
      <c r="O3187" s="50"/>
      <c r="P3187" s="50"/>
      <c r="Q3187" s="51"/>
      <c r="R3187" s="21"/>
    </row>
    <row r="3188" spans="2:18" x14ac:dyDescent="0.2">
      <c r="B3188" s="48"/>
      <c r="C3188" s="55"/>
      <c r="D3188" s="55"/>
      <c r="E3188" s="47"/>
      <c r="F3188" s="34"/>
      <c r="G3188" s="47"/>
      <c r="H3188" s="34"/>
      <c r="I3188" s="47"/>
      <c r="J3188" s="48"/>
      <c r="K3188" s="47"/>
      <c r="L3188" s="34"/>
      <c r="M3188" s="47"/>
      <c r="N3188" s="50"/>
      <c r="O3188" s="50"/>
      <c r="P3188" s="50"/>
      <c r="Q3188" s="51"/>
      <c r="R3188" s="21"/>
    </row>
    <row r="3189" spans="2:18" x14ac:dyDescent="0.2">
      <c r="B3189" s="52"/>
      <c r="C3189" s="59"/>
      <c r="D3189" s="59"/>
      <c r="E3189" s="51"/>
      <c r="F3189" s="51"/>
      <c r="G3189" s="51"/>
      <c r="H3189" s="51"/>
      <c r="I3189" s="47"/>
      <c r="J3189" s="48"/>
      <c r="K3189" s="47"/>
      <c r="L3189" s="34"/>
      <c r="M3189" s="47"/>
      <c r="N3189" s="51"/>
      <c r="O3189" s="51"/>
      <c r="P3189" s="51"/>
      <c r="Q3189" s="51"/>
    </row>
    <row r="3190" spans="2:18" x14ac:dyDescent="0.2">
      <c r="B3190" s="52"/>
      <c r="C3190" s="59"/>
      <c r="D3190" s="59"/>
      <c r="E3190" s="51"/>
      <c r="F3190" s="51"/>
      <c r="G3190" s="51"/>
      <c r="H3190" s="34" t="s">
        <v>10</v>
      </c>
      <c r="I3190" s="34"/>
      <c r="J3190" s="34">
        <f>G3187</f>
        <v>71.162000000000006</v>
      </c>
      <c r="K3190" s="47" t="s">
        <v>11</v>
      </c>
      <c r="L3190" s="34">
        <f>M3187</f>
        <v>45.513520000000014</v>
      </c>
      <c r="M3190" s="47">
        <f>J3190-L3190</f>
        <v>25.648479999999992</v>
      </c>
      <c r="N3190" s="51"/>
      <c r="O3190" s="51"/>
      <c r="P3190" s="51"/>
      <c r="Q3190" s="51"/>
    </row>
    <row r="3191" spans="2:18" x14ac:dyDescent="0.2">
      <c r="B3191" s="52"/>
      <c r="C3191" s="59"/>
      <c r="D3191" s="59"/>
      <c r="E3191" s="51"/>
      <c r="F3191" s="51"/>
      <c r="G3191" s="51"/>
      <c r="H3191" s="51"/>
      <c r="I3191" s="51"/>
      <c r="J3191" s="60"/>
      <c r="K3191" s="51"/>
      <c r="L3191" s="51"/>
      <c r="M3191" s="51"/>
      <c r="N3191" s="51"/>
      <c r="O3191" s="51"/>
      <c r="P3191" s="51"/>
      <c r="Q3191" s="51"/>
    </row>
    <row r="3192" spans="2:18" ht="15" x14ac:dyDescent="0.2">
      <c r="B3192" s="58"/>
      <c r="C3192" s="61"/>
      <c r="D3192" s="61"/>
      <c r="E3192" s="58"/>
      <c r="F3192" s="54" t="s">
        <v>7</v>
      </c>
      <c r="G3192" s="54"/>
      <c r="H3192" s="160">
        <v>18.2</v>
      </c>
      <c r="I3192" s="160"/>
      <c r="J3192" s="58"/>
      <c r="K3192" s="58"/>
      <c r="L3192" s="58"/>
      <c r="M3192" s="58"/>
      <c r="N3192" s="57"/>
      <c r="O3192" s="57"/>
      <c r="P3192" s="57"/>
      <c r="Q3192" s="51"/>
    </row>
    <row r="3193" spans="2:18" x14ac:dyDescent="0.2">
      <c r="B3193" s="161" t="s">
        <v>8</v>
      </c>
      <c r="C3193" s="161"/>
      <c r="D3193" s="161"/>
      <c r="E3193" s="161"/>
      <c r="F3193" s="161"/>
      <c r="G3193" s="161"/>
      <c r="H3193" s="51"/>
      <c r="I3193" s="161" t="s">
        <v>9</v>
      </c>
      <c r="J3193" s="161"/>
      <c r="K3193" s="161"/>
      <c r="L3193" s="161"/>
      <c r="M3193" s="161"/>
      <c r="N3193" s="62"/>
      <c r="O3193" s="62"/>
      <c r="P3193" s="50">
        <f>I3208-I3206</f>
        <v>15</v>
      </c>
      <c r="Q3193" s="51"/>
    </row>
    <row r="3194" spans="2:18" x14ac:dyDescent="0.2">
      <c r="B3194" s="34">
        <v>0</v>
      </c>
      <c r="C3194" s="47">
        <v>1.8260000000000001</v>
      </c>
      <c r="D3194" s="47"/>
      <c r="E3194" s="34"/>
      <c r="F3194" s="34"/>
      <c r="G3194" s="34"/>
      <c r="H3194" s="34"/>
      <c r="I3194" s="33"/>
      <c r="J3194" s="33"/>
      <c r="K3194" s="47"/>
      <c r="L3194" s="34"/>
      <c r="M3194" s="47"/>
      <c r="N3194" s="50"/>
      <c r="O3194" s="50"/>
      <c r="P3194" s="50"/>
      <c r="Q3194" s="51"/>
      <c r="R3194" s="21"/>
    </row>
    <row r="3195" spans="2:18" x14ac:dyDescent="0.2">
      <c r="B3195" s="34">
        <v>5</v>
      </c>
      <c r="C3195" s="47">
        <v>1.8049999999999999</v>
      </c>
      <c r="D3195" s="47"/>
      <c r="E3195" s="47">
        <f>(C3194+C3195)/2</f>
        <v>1.8155000000000001</v>
      </c>
      <c r="F3195" s="34">
        <f t="shared" ref="F3195:F3210" si="829">B3195-B3194</f>
        <v>5</v>
      </c>
      <c r="G3195" s="47">
        <f>E3195*F3195</f>
        <v>9.0775000000000006</v>
      </c>
      <c r="H3195" s="34"/>
      <c r="I3195" s="51"/>
      <c r="J3195" s="51"/>
      <c r="K3195" s="47"/>
      <c r="L3195" s="34"/>
      <c r="M3195" s="47"/>
      <c r="N3195" s="50"/>
      <c r="O3195" s="50"/>
      <c r="P3195" s="50"/>
      <c r="Q3195" s="52"/>
      <c r="R3195" s="21"/>
    </row>
    <row r="3196" spans="2:18" x14ac:dyDescent="0.2">
      <c r="B3196" s="34">
        <v>10</v>
      </c>
      <c r="C3196" s="47">
        <v>1.7909999999999999</v>
      </c>
      <c r="D3196" s="47"/>
      <c r="E3196" s="47">
        <f t="shared" ref="E3196:E3209" si="830">(C3195+C3196)/2</f>
        <v>1.798</v>
      </c>
      <c r="F3196" s="34">
        <f t="shared" si="829"/>
        <v>5</v>
      </c>
      <c r="G3196" s="47">
        <f t="shared" ref="G3196:G3209" si="831">E3196*F3196</f>
        <v>8.99</v>
      </c>
      <c r="H3196" s="34"/>
      <c r="I3196" s="51"/>
      <c r="J3196" s="51"/>
      <c r="K3196" s="47"/>
      <c r="L3196" s="34"/>
      <c r="M3196" s="47"/>
      <c r="N3196" s="50"/>
      <c r="O3196" s="50"/>
      <c r="P3196" s="50"/>
      <c r="Q3196" s="52"/>
      <c r="R3196" s="21"/>
    </row>
    <row r="3197" spans="2:18" x14ac:dyDescent="0.2">
      <c r="B3197" s="34">
        <v>12</v>
      </c>
      <c r="C3197" s="47">
        <v>0.94699999999999995</v>
      </c>
      <c r="D3197" s="47"/>
      <c r="E3197" s="47">
        <f t="shared" si="830"/>
        <v>1.369</v>
      </c>
      <c r="F3197" s="34">
        <f t="shared" si="829"/>
        <v>2</v>
      </c>
      <c r="G3197" s="47">
        <f t="shared" si="831"/>
        <v>2.738</v>
      </c>
      <c r="H3197" s="34"/>
      <c r="I3197" s="33"/>
      <c r="J3197" s="33"/>
      <c r="K3197" s="47"/>
      <c r="L3197" s="34"/>
      <c r="M3197" s="47"/>
      <c r="N3197" s="50"/>
      <c r="O3197" s="50"/>
      <c r="P3197" s="50"/>
      <c r="Q3197" s="52"/>
      <c r="R3197" s="21"/>
    </row>
    <row r="3198" spans="2:18" x14ac:dyDescent="0.2">
      <c r="B3198" s="34">
        <v>14</v>
      </c>
      <c r="C3198" s="47">
        <v>0.45100000000000001</v>
      </c>
      <c r="D3198" s="47"/>
      <c r="E3198" s="47">
        <f t="shared" si="830"/>
        <v>0.69899999999999995</v>
      </c>
      <c r="F3198" s="34">
        <f t="shared" si="829"/>
        <v>2</v>
      </c>
      <c r="G3198" s="47">
        <f t="shared" si="831"/>
        <v>1.3979999999999999</v>
      </c>
      <c r="H3198" s="34"/>
      <c r="I3198" s="33"/>
      <c r="J3198" s="33"/>
      <c r="K3198" s="47"/>
      <c r="L3198" s="34"/>
      <c r="M3198" s="47"/>
      <c r="N3198" s="50"/>
      <c r="O3198" s="50"/>
      <c r="P3198" s="50"/>
      <c r="Q3198" s="52"/>
      <c r="R3198" s="21"/>
    </row>
    <row r="3199" spans="2:18" x14ac:dyDescent="0.2">
      <c r="B3199" s="34">
        <v>16</v>
      </c>
      <c r="C3199" s="47">
        <v>-0.30499999999999999</v>
      </c>
      <c r="D3199" s="47"/>
      <c r="E3199" s="47">
        <f t="shared" si="830"/>
        <v>7.3000000000000009E-2</v>
      </c>
      <c r="F3199" s="34">
        <f t="shared" si="829"/>
        <v>2</v>
      </c>
      <c r="G3199" s="47">
        <f t="shared" si="831"/>
        <v>0.14600000000000002</v>
      </c>
      <c r="H3199" s="34"/>
      <c r="I3199" s="33"/>
      <c r="J3199" s="33"/>
      <c r="K3199" s="47"/>
      <c r="L3199" s="34"/>
      <c r="M3199" s="47"/>
      <c r="N3199" s="50"/>
      <c r="O3199" s="50"/>
      <c r="P3199" s="50"/>
      <c r="Q3199" s="52"/>
      <c r="R3199" s="21"/>
    </row>
    <row r="3200" spans="2:18" x14ac:dyDescent="0.2">
      <c r="B3200" s="34">
        <v>18</v>
      </c>
      <c r="C3200" s="47">
        <v>-0.44700000000000001</v>
      </c>
      <c r="D3200" s="47"/>
      <c r="E3200" s="47">
        <f t="shared" si="830"/>
        <v>-0.376</v>
      </c>
      <c r="F3200" s="34">
        <f t="shared" si="829"/>
        <v>2</v>
      </c>
      <c r="G3200" s="47">
        <f t="shared" si="831"/>
        <v>-0.752</v>
      </c>
      <c r="H3200" s="51"/>
      <c r="I3200" s="33"/>
      <c r="J3200" s="33"/>
      <c r="K3200" s="47"/>
      <c r="L3200" s="34"/>
      <c r="M3200" s="47"/>
      <c r="N3200" s="50"/>
      <c r="O3200" s="50"/>
      <c r="P3200" s="50"/>
      <c r="Q3200" s="52"/>
      <c r="R3200" s="21"/>
    </row>
    <row r="3201" spans="2:18" x14ac:dyDescent="0.2">
      <c r="B3201" s="34">
        <v>19.5</v>
      </c>
      <c r="C3201" s="47">
        <v>-0.48399999999999999</v>
      </c>
      <c r="D3201" s="47"/>
      <c r="E3201" s="47">
        <f t="shared" si="830"/>
        <v>-0.46550000000000002</v>
      </c>
      <c r="F3201" s="34">
        <f t="shared" si="829"/>
        <v>1.5</v>
      </c>
      <c r="G3201" s="47">
        <f t="shared" si="831"/>
        <v>-0.69825000000000004</v>
      </c>
      <c r="H3201" s="51"/>
      <c r="I3201" s="33"/>
      <c r="J3201" s="33"/>
      <c r="K3201" s="47"/>
      <c r="L3201" s="34"/>
      <c r="M3201" s="47"/>
      <c r="N3201" s="50"/>
      <c r="O3201" s="50"/>
      <c r="P3201" s="50"/>
      <c r="Q3201" s="52"/>
      <c r="R3201" s="21"/>
    </row>
    <row r="3202" spans="2:18" x14ac:dyDescent="0.2">
      <c r="B3202" s="34">
        <v>21</v>
      </c>
      <c r="C3202" s="47">
        <v>-0.441</v>
      </c>
      <c r="D3202" s="47"/>
      <c r="E3202" s="47">
        <f t="shared" si="830"/>
        <v>-0.46250000000000002</v>
      </c>
      <c r="F3202" s="34">
        <f t="shared" si="829"/>
        <v>1.5</v>
      </c>
      <c r="G3202" s="47">
        <f t="shared" si="831"/>
        <v>-0.69375000000000009</v>
      </c>
      <c r="H3202" s="51"/>
      <c r="I3202" s="33"/>
      <c r="J3202" s="33"/>
      <c r="K3202" s="47"/>
      <c r="L3202" s="34"/>
      <c r="M3202" s="47"/>
      <c r="N3202" s="53"/>
      <c r="O3202" s="53"/>
      <c r="P3202" s="53"/>
      <c r="Q3202" s="52"/>
      <c r="R3202" s="21"/>
    </row>
    <row r="3203" spans="2:18" x14ac:dyDescent="0.2">
      <c r="B3203" s="34">
        <v>23</v>
      </c>
      <c r="C3203" s="47">
        <v>-0.19500000000000001</v>
      </c>
      <c r="D3203" s="47"/>
      <c r="E3203" s="47">
        <f t="shared" si="830"/>
        <v>-0.318</v>
      </c>
      <c r="F3203" s="34">
        <f t="shared" si="829"/>
        <v>2</v>
      </c>
      <c r="G3203" s="47">
        <f t="shared" si="831"/>
        <v>-0.63600000000000001</v>
      </c>
      <c r="H3203" s="34"/>
      <c r="I3203" s="33"/>
      <c r="J3203" s="33"/>
      <c r="K3203" s="47"/>
      <c r="L3203" s="34"/>
      <c r="M3203" s="47"/>
      <c r="N3203" s="50"/>
      <c r="O3203" s="50"/>
      <c r="P3203" s="50"/>
      <c r="Q3203" s="52"/>
      <c r="R3203" s="21"/>
    </row>
    <row r="3204" spans="2:18" x14ac:dyDescent="0.2">
      <c r="B3204" s="34">
        <v>25</v>
      </c>
      <c r="C3204" s="47">
        <v>0.94699999999999995</v>
      </c>
      <c r="D3204" s="47"/>
      <c r="E3204" s="47">
        <f t="shared" si="830"/>
        <v>0.376</v>
      </c>
      <c r="F3204" s="34">
        <f t="shared" si="829"/>
        <v>2</v>
      </c>
      <c r="G3204" s="47">
        <f t="shared" si="831"/>
        <v>0.752</v>
      </c>
      <c r="H3204" s="34"/>
      <c r="I3204" s="33">
        <v>0</v>
      </c>
      <c r="J3204" s="33">
        <v>1.8260000000000001</v>
      </c>
      <c r="K3204" s="47"/>
      <c r="L3204" s="34"/>
      <c r="M3204" s="47"/>
      <c r="N3204" s="53"/>
      <c r="O3204" s="53"/>
      <c r="P3204" s="53"/>
      <c r="Q3204" s="52"/>
      <c r="R3204" s="21"/>
    </row>
    <row r="3205" spans="2:18" x14ac:dyDescent="0.2">
      <c r="B3205" s="34">
        <v>27</v>
      </c>
      <c r="C3205" s="47">
        <v>1.6339999999999999</v>
      </c>
      <c r="D3205" s="47"/>
      <c r="E3205" s="47">
        <f t="shared" si="830"/>
        <v>1.2905</v>
      </c>
      <c r="F3205" s="34">
        <f t="shared" si="829"/>
        <v>2</v>
      </c>
      <c r="G3205" s="47">
        <f t="shared" si="831"/>
        <v>2.581</v>
      </c>
      <c r="H3205" s="34"/>
      <c r="I3205" s="34">
        <f>I3206-(J3205-J3206)*2</f>
        <v>2.5199999999999996</v>
      </c>
      <c r="J3205" s="34">
        <v>1.81</v>
      </c>
      <c r="K3205" s="47">
        <f t="shared" ref="K3205:K3213" si="832">AVERAGE(J3204,J3205)</f>
        <v>1.8180000000000001</v>
      </c>
      <c r="L3205" s="34">
        <f t="shared" ref="L3205:L3213" si="833">I3205-I3204</f>
        <v>2.5199999999999996</v>
      </c>
      <c r="M3205" s="47">
        <f t="shared" ref="M3205:M3213" si="834">L3205*K3205</f>
        <v>4.5813599999999992</v>
      </c>
      <c r="N3205" s="53"/>
      <c r="O3205" s="53"/>
      <c r="P3205" s="53"/>
      <c r="Q3205" s="52"/>
      <c r="R3205" s="21"/>
    </row>
    <row r="3206" spans="2:18" x14ac:dyDescent="0.2">
      <c r="B3206" s="34">
        <v>29</v>
      </c>
      <c r="C3206" s="47">
        <v>2.2050000000000001</v>
      </c>
      <c r="D3206" s="47"/>
      <c r="E3206" s="47">
        <f t="shared" si="830"/>
        <v>1.9195</v>
      </c>
      <c r="F3206" s="34">
        <f t="shared" si="829"/>
        <v>2</v>
      </c>
      <c r="G3206" s="47">
        <f t="shared" si="831"/>
        <v>3.839</v>
      </c>
      <c r="H3206" s="34"/>
      <c r="I3206" s="33">
        <f>I3207-7.5</f>
        <v>8.5</v>
      </c>
      <c r="J3206" s="33">
        <f>J3207</f>
        <v>-1.18</v>
      </c>
      <c r="K3206" s="47">
        <f t="shared" si="832"/>
        <v>0.31500000000000006</v>
      </c>
      <c r="L3206" s="34">
        <f t="shared" si="833"/>
        <v>5.98</v>
      </c>
      <c r="M3206" s="47">
        <f t="shared" si="834"/>
        <v>1.8837000000000004</v>
      </c>
      <c r="N3206" s="50"/>
      <c r="O3206" s="50"/>
      <c r="P3206" s="50"/>
      <c r="Q3206" s="51"/>
      <c r="R3206" s="21"/>
    </row>
    <row r="3207" spans="2:18" x14ac:dyDescent="0.2">
      <c r="B3207" s="34">
        <v>31</v>
      </c>
      <c r="C3207" s="47">
        <v>2.1960000000000002</v>
      </c>
      <c r="D3207" s="47"/>
      <c r="E3207" s="47">
        <f t="shared" si="830"/>
        <v>2.2004999999999999</v>
      </c>
      <c r="F3207" s="34">
        <f t="shared" si="829"/>
        <v>2</v>
      </c>
      <c r="G3207" s="47">
        <f t="shared" si="831"/>
        <v>4.4009999999999998</v>
      </c>
      <c r="H3207" s="54"/>
      <c r="I3207" s="33">
        <v>16</v>
      </c>
      <c r="J3207" s="33">
        <v>-1.18</v>
      </c>
      <c r="K3207" s="47">
        <f t="shared" si="832"/>
        <v>-1.18</v>
      </c>
      <c r="L3207" s="34">
        <f t="shared" si="833"/>
        <v>7.5</v>
      </c>
      <c r="M3207" s="47">
        <f t="shared" si="834"/>
        <v>-8.85</v>
      </c>
      <c r="N3207" s="50"/>
      <c r="O3207" s="50"/>
      <c r="P3207" s="50"/>
      <c r="Q3207" s="51"/>
      <c r="R3207" s="21"/>
    </row>
    <row r="3208" spans="2:18" x14ac:dyDescent="0.2">
      <c r="B3208" s="34">
        <v>33</v>
      </c>
      <c r="C3208" s="47">
        <v>2.754</v>
      </c>
      <c r="D3208" s="47"/>
      <c r="E3208" s="47">
        <f t="shared" si="830"/>
        <v>2.4750000000000001</v>
      </c>
      <c r="F3208" s="34">
        <f t="shared" si="829"/>
        <v>2</v>
      </c>
      <c r="G3208" s="47">
        <f t="shared" si="831"/>
        <v>4.95</v>
      </c>
      <c r="H3208" s="54"/>
      <c r="I3208" s="34">
        <f>I3207+7.5</f>
        <v>23.5</v>
      </c>
      <c r="J3208" s="34">
        <f>J3207</f>
        <v>-1.18</v>
      </c>
      <c r="K3208" s="47">
        <f t="shared" si="832"/>
        <v>-1.18</v>
      </c>
      <c r="L3208" s="34">
        <f t="shared" si="833"/>
        <v>7.5</v>
      </c>
      <c r="M3208" s="47">
        <f t="shared" si="834"/>
        <v>-8.85</v>
      </c>
      <c r="N3208" s="50"/>
      <c r="O3208" s="50"/>
      <c r="P3208" s="50"/>
      <c r="Q3208" s="51"/>
      <c r="R3208" s="21"/>
    </row>
    <row r="3209" spans="2:18" x14ac:dyDescent="0.2">
      <c r="B3209" s="48">
        <v>37</v>
      </c>
      <c r="C3209" s="55">
        <v>2.7639999999999998</v>
      </c>
      <c r="D3209" s="55"/>
      <c r="E3209" s="47">
        <f t="shared" si="830"/>
        <v>2.7589999999999999</v>
      </c>
      <c r="F3209" s="34">
        <f t="shared" si="829"/>
        <v>4</v>
      </c>
      <c r="G3209" s="47">
        <f t="shared" si="831"/>
        <v>11.036</v>
      </c>
      <c r="H3209" s="54"/>
      <c r="I3209" s="34">
        <f>I3208+(J3209-J3208)*2</f>
        <v>30.28</v>
      </c>
      <c r="J3209" s="34">
        <v>2.21</v>
      </c>
      <c r="K3209" s="47">
        <f t="shared" si="832"/>
        <v>0.51500000000000001</v>
      </c>
      <c r="L3209" s="34">
        <f t="shared" si="833"/>
        <v>6.7800000000000011</v>
      </c>
      <c r="M3209" s="47">
        <f t="shared" si="834"/>
        <v>3.4917000000000007</v>
      </c>
      <c r="N3209" s="50"/>
      <c r="O3209" s="50"/>
      <c r="P3209" s="50"/>
      <c r="Q3209" s="51"/>
      <c r="R3209" s="21"/>
    </row>
    <row r="3210" spans="2:18" x14ac:dyDescent="0.2">
      <c r="B3210" s="48">
        <v>42</v>
      </c>
      <c r="C3210" s="55">
        <v>2.7469999999999999</v>
      </c>
      <c r="D3210" s="55"/>
      <c r="E3210" s="47">
        <f>(C3209+C3210)/2</f>
        <v>2.7554999999999996</v>
      </c>
      <c r="F3210" s="34">
        <f t="shared" si="829"/>
        <v>5</v>
      </c>
      <c r="G3210" s="47">
        <f>E3210*F3210</f>
        <v>13.777499999999998</v>
      </c>
      <c r="H3210" s="54"/>
      <c r="I3210" s="34">
        <v>31</v>
      </c>
      <c r="J3210" s="56">
        <v>2.1960000000000002</v>
      </c>
      <c r="K3210" s="47">
        <f t="shared" si="832"/>
        <v>2.2030000000000003</v>
      </c>
      <c r="L3210" s="34">
        <f t="shared" si="833"/>
        <v>0.71999999999999886</v>
      </c>
      <c r="M3210" s="47">
        <f t="shared" si="834"/>
        <v>1.5861599999999978</v>
      </c>
      <c r="N3210" s="51"/>
      <c r="O3210" s="53"/>
      <c r="P3210" s="53"/>
      <c r="Q3210" s="51"/>
    </row>
    <row r="3211" spans="2:18" x14ac:dyDescent="0.2">
      <c r="B3211" s="48"/>
      <c r="C3211" s="55"/>
      <c r="D3211" s="55"/>
      <c r="E3211" s="47"/>
      <c r="F3211" s="34"/>
      <c r="G3211" s="47"/>
      <c r="H3211" s="54"/>
      <c r="I3211" s="48">
        <v>33</v>
      </c>
      <c r="J3211" s="48">
        <v>2.754</v>
      </c>
      <c r="K3211" s="47">
        <f t="shared" si="832"/>
        <v>2.4750000000000001</v>
      </c>
      <c r="L3211" s="34">
        <f t="shared" si="833"/>
        <v>2</v>
      </c>
      <c r="M3211" s="47">
        <f t="shared" si="834"/>
        <v>4.95</v>
      </c>
      <c r="N3211" s="51"/>
      <c r="O3211" s="57"/>
      <c r="P3211" s="57"/>
      <c r="Q3211" s="51"/>
    </row>
    <row r="3212" spans="2:18" x14ac:dyDescent="0.2">
      <c r="B3212" s="48"/>
      <c r="C3212" s="55"/>
      <c r="D3212" s="55"/>
      <c r="E3212" s="47"/>
      <c r="F3212" s="34"/>
      <c r="G3212" s="47"/>
      <c r="H3212" s="51"/>
      <c r="I3212" s="48">
        <v>37</v>
      </c>
      <c r="J3212" s="48">
        <v>2.7639999999999998</v>
      </c>
      <c r="K3212" s="47">
        <f t="shared" si="832"/>
        <v>2.7589999999999999</v>
      </c>
      <c r="L3212" s="34">
        <f t="shared" si="833"/>
        <v>4</v>
      </c>
      <c r="M3212" s="47">
        <f t="shared" si="834"/>
        <v>11.036</v>
      </c>
      <c r="N3212" s="51"/>
      <c r="O3212" s="57"/>
      <c r="P3212" s="57"/>
      <c r="Q3212" s="51"/>
    </row>
    <row r="3213" spans="2:18" x14ac:dyDescent="0.2">
      <c r="B3213" s="48"/>
      <c r="C3213" s="55"/>
      <c r="D3213" s="55"/>
      <c r="E3213" s="47"/>
      <c r="F3213" s="34"/>
      <c r="G3213" s="47"/>
      <c r="H3213" s="51"/>
      <c r="I3213" s="48">
        <v>42</v>
      </c>
      <c r="J3213" s="48">
        <v>2.7469999999999999</v>
      </c>
      <c r="K3213" s="47">
        <f t="shared" si="832"/>
        <v>2.7554999999999996</v>
      </c>
      <c r="L3213" s="34">
        <f t="shared" si="833"/>
        <v>5</v>
      </c>
      <c r="M3213" s="47">
        <f t="shared" si="834"/>
        <v>13.777499999999998</v>
      </c>
      <c r="N3213" s="57"/>
      <c r="O3213" s="57"/>
      <c r="P3213" s="57"/>
      <c r="Q3213" s="51"/>
    </row>
    <row r="3214" spans="2:18" x14ac:dyDescent="0.2">
      <c r="B3214" s="48"/>
      <c r="C3214" s="55"/>
      <c r="D3214" s="55"/>
      <c r="E3214" s="47"/>
      <c r="F3214" s="34"/>
      <c r="G3214" s="47"/>
      <c r="H3214" s="51"/>
      <c r="I3214" s="48"/>
      <c r="J3214" s="48"/>
      <c r="K3214" s="47"/>
      <c r="L3214" s="34"/>
      <c r="M3214" s="47"/>
      <c r="N3214" s="57"/>
      <c r="O3214" s="57"/>
      <c r="P3214" s="57"/>
      <c r="Q3214" s="51"/>
    </row>
    <row r="3215" spans="2:18" x14ac:dyDescent="0.2">
      <c r="B3215" s="48"/>
      <c r="C3215" s="55"/>
      <c r="D3215" s="55"/>
      <c r="E3215" s="47"/>
      <c r="F3215" s="34"/>
      <c r="G3215" s="47"/>
      <c r="H3215" s="51"/>
      <c r="I3215" s="48"/>
      <c r="J3215" s="48"/>
      <c r="K3215" s="47"/>
      <c r="L3215" s="34"/>
      <c r="M3215" s="47"/>
      <c r="N3215" s="57"/>
      <c r="O3215" s="57"/>
      <c r="P3215" s="57"/>
      <c r="Q3215" s="51"/>
    </row>
    <row r="3216" spans="2:18" x14ac:dyDescent="0.2">
      <c r="B3216" s="48"/>
      <c r="C3216" s="55"/>
      <c r="D3216" s="55"/>
      <c r="E3216" s="47"/>
      <c r="F3216" s="34"/>
      <c r="G3216" s="47"/>
      <c r="H3216" s="47"/>
      <c r="I3216" s="48"/>
      <c r="J3216" s="48"/>
      <c r="K3216" s="47"/>
      <c r="L3216" s="34"/>
      <c r="M3216" s="47"/>
      <c r="N3216" s="57"/>
      <c r="O3216" s="57"/>
      <c r="P3216" s="57"/>
      <c r="Q3216" s="51"/>
    </row>
    <row r="3217" spans="2:18" x14ac:dyDescent="0.2">
      <c r="B3217" s="48"/>
      <c r="C3217" s="55"/>
      <c r="D3217" s="55"/>
      <c r="E3217" s="47"/>
      <c r="F3217" s="34"/>
      <c r="G3217" s="47"/>
      <c r="H3217" s="47"/>
      <c r="I3217" s="48"/>
      <c r="J3217" s="48"/>
      <c r="K3217" s="47"/>
      <c r="L3217" s="34"/>
      <c r="M3217" s="47"/>
      <c r="N3217" s="53"/>
      <c r="O3217" s="57"/>
      <c r="P3217" s="57"/>
      <c r="Q3217" s="51"/>
    </row>
    <row r="3218" spans="2:18" x14ac:dyDescent="0.2">
      <c r="B3218" s="48"/>
      <c r="C3218" s="55"/>
      <c r="D3218" s="55"/>
      <c r="E3218" s="47"/>
      <c r="F3218" s="34"/>
      <c r="G3218" s="47"/>
      <c r="H3218" s="47"/>
      <c r="I3218" s="48"/>
      <c r="J3218" s="48"/>
      <c r="K3218" s="47"/>
      <c r="L3218" s="34"/>
      <c r="M3218" s="47"/>
      <c r="N3218" s="50"/>
      <c r="O3218" s="50"/>
      <c r="P3218" s="50"/>
      <c r="Q3218" s="51"/>
      <c r="R3218" s="21"/>
    </row>
    <row r="3219" spans="2:18" x14ac:dyDescent="0.2">
      <c r="B3219" s="48"/>
      <c r="C3219" s="55"/>
      <c r="D3219" s="55"/>
      <c r="E3219" s="47"/>
      <c r="F3219" s="34"/>
      <c r="G3219" s="47"/>
      <c r="H3219" s="47"/>
      <c r="I3219" s="47"/>
      <c r="J3219" s="48"/>
      <c r="K3219" s="47"/>
      <c r="L3219" s="34"/>
      <c r="M3219" s="47"/>
      <c r="N3219" s="50"/>
      <c r="O3219" s="50"/>
      <c r="P3219" s="50"/>
      <c r="Q3219" s="51"/>
      <c r="R3219" s="21"/>
    </row>
    <row r="3220" spans="2:18" x14ac:dyDescent="0.2">
      <c r="B3220" s="48"/>
      <c r="C3220" s="55"/>
      <c r="D3220" s="55"/>
      <c r="E3220" s="47"/>
      <c r="F3220" s="34"/>
      <c r="G3220" s="47"/>
      <c r="H3220" s="47"/>
      <c r="I3220" s="47"/>
      <c r="J3220" s="48"/>
      <c r="K3220" s="47"/>
      <c r="L3220" s="34"/>
      <c r="M3220" s="47"/>
      <c r="N3220" s="50"/>
      <c r="O3220" s="50"/>
      <c r="P3220" s="50"/>
      <c r="Q3220" s="51"/>
      <c r="R3220" s="21"/>
    </row>
    <row r="3221" spans="2:18" x14ac:dyDescent="0.2">
      <c r="B3221" s="48"/>
      <c r="C3221" s="55"/>
      <c r="D3221" s="55"/>
      <c r="E3221" s="47"/>
      <c r="F3221" s="34">
        <f>SUM(F3195:F3220)</f>
        <v>42</v>
      </c>
      <c r="G3221" s="47">
        <f>SUM(G3195:G3220)</f>
        <v>60.905999999999999</v>
      </c>
      <c r="H3221" s="47"/>
      <c r="I3221" s="47"/>
      <c r="J3221" s="48"/>
      <c r="K3221" s="47"/>
      <c r="L3221" s="34">
        <f>SUM(L3196:L3220)</f>
        <v>42</v>
      </c>
      <c r="M3221" s="34">
        <f>SUM(M3196:M3220)</f>
        <v>23.606419999999996</v>
      </c>
      <c r="N3221" s="50"/>
      <c r="O3221" s="50"/>
      <c r="P3221" s="50"/>
      <c r="Q3221" s="51"/>
      <c r="R3221" s="21"/>
    </row>
    <row r="3222" spans="2:18" x14ac:dyDescent="0.2">
      <c r="B3222" s="48"/>
      <c r="C3222" s="55"/>
      <c r="D3222" s="55"/>
      <c r="E3222" s="47"/>
      <c r="F3222" s="34"/>
      <c r="G3222" s="47"/>
      <c r="H3222" s="34"/>
      <c r="I3222" s="47"/>
      <c r="J3222" s="48"/>
      <c r="K3222" s="47"/>
      <c r="L3222" s="34"/>
      <c r="M3222" s="47"/>
      <c r="N3222" s="50"/>
      <c r="O3222" s="50"/>
      <c r="P3222" s="50"/>
      <c r="Q3222" s="51"/>
      <c r="R3222" s="21"/>
    </row>
    <row r="3223" spans="2:18" x14ac:dyDescent="0.2">
      <c r="B3223" s="52"/>
      <c r="C3223" s="59"/>
      <c r="D3223" s="59"/>
      <c r="E3223" s="51"/>
      <c r="F3223" s="51"/>
      <c r="G3223" s="51"/>
      <c r="H3223" s="51"/>
      <c r="I3223" s="47"/>
      <c r="J3223" s="48"/>
      <c r="K3223" s="47"/>
      <c r="L3223" s="34"/>
      <c r="M3223" s="47"/>
      <c r="N3223" s="51"/>
      <c r="O3223" s="51"/>
      <c r="P3223" s="51"/>
      <c r="Q3223" s="51"/>
    </row>
    <row r="3224" spans="2:18" x14ac:dyDescent="0.2">
      <c r="B3224" s="52"/>
      <c r="C3224" s="59"/>
      <c r="D3224" s="59"/>
      <c r="E3224" s="51"/>
      <c r="F3224" s="51"/>
      <c r="G3224" s="51"/>
      <c r="H3224" s="34" t="s">
        <v>10</v>
      </c>
      <c r="I3224" s="34"/>
      <c r="J3224" s="34">
        <f>G3221</f>
        <v>60.905999999999999</v>
      </c>
      <c r="K3224" s="47" t="s">
        <v>11</v>
      </c>
      <c r="L3224" s="34">
        <f>M3221</f>
        <v>23.606419999999996</v>
      </c>
      <c r="M3224" s="47">
        <f>J3224-L3224</f>
        <v>37.299580000000006</v>
      </c>
      <c r="N3224" s="51"/>
      <c r="O3224" s="51"/>
      <c r="P3224" s="51"/>
      <c r="Q3224" s="51"/>
    </row>
    <row r="3225" spans="2:18" x14ac:dyDescent="0.2">
      <c r="B3225" s="52"/>
      <c r="C3225" s="59"/>
      <c r="D3225" s="59"/>
      <c r="E3225" s="51"/>
      <c r="F3225" s="51"/>
      <c r="G3225" s="51"/>
      <c r="H3225" s="51"/>
      <c r="I3225" s="51"/>
      <c r="J3225" s="60"/>
      <c r="K3225" s="51"/>
      <c r="L3225" s="51"/>
      <c r="M3225" s="51"/>
      <c r="N3225" s="51"/>
      <c r="O3225" s="51"/>
      <c r="P3225" s="51"/>
      <c r="Q3225" s="51"/>
    </row>
    <row r="3226" spans="2:18" ht="15" x14ac:dyDescent="0.2">
      <c r="B3226" s="58"/>
      <c r="C3226" s="61"/>
      <c r="D3226" s="61"/>
      <c r="E3226" s="58"/>
      <c r="F3226" s="54" t="s">
        <v>7</v>
      </c>
      <c r="G3226" s="54"/>
      <c r="H3226" s="160">
        <v>18.399999999999999</v>
      </c>
      <c r="I3226" s="160"/>
      <c r="J3226" s="58"/>
      <c r="K3226" s="58"/>
      <c r="L3226" s="58"/>
      <c r="M3226" s="58"/>
      <c r="N3226" s="57"/>
      <c r="O3226" s="57"/>
      <c r="P3226" s="57"/>
      <c r="Q3226" s="51"/>
    </row>
    <row r="3227" spans="2:18" x14ac:dyDescent="0.2">
      <c r="B3227" s="161" t="s">
        <v>8</v>
      </c>
      <c r="C3227" s="161"/>
      <c r="D3227" s="161"/>
      <c r="E3227" s="161"/>
      <c r="F3227" s="161"/>
      <c r="G3227" s="161"/>
      <c r="H3227" s="51"/>
      <c r="I3227" s="161" t="s">
        <v>9</v>
      </c>
      <c r="J3227" s="161"/>
      <c r="K3227" s="161"/>
      <c r="L3227" s="161"/>
      <c r="M3227" s="161"/>
      <c r="N3227" s="62"/>
      <c r="O3227" s="62"/>
      <c r="P3227" s="50">
        <f>I3242-I3240</f>
        <v>15</v>
      </c>
      <c r="Q3227" s="51"/>
    </row>
    <row r="3228" spans="2:18" x14ac:dyDescent="0.2">
      <c r="B3228" s="34">
        <v>0</v>
      </c>
      <c r="C3228" s="47">
        <v>3.6259999999999999</v>
      </c>
      <c r="D3228" s="47"/>
      <c r="E3228" s="34"/>
      <c r="F3228" s="34"/>
      <c r="G3228" s="34"/>
      <c r="H3228" s="34"/>
      <c r="I3228" s="33"/>
      <c r="J3228" s="33"/>
      <c r="K3228" s="47"/>
      <c r="L3228" s="34"/>
      <c r="M3228" s="47"/>
      <c r="N3228" s="50"/>
      <c r="O3228" s="50"/>
      <c r="P3228" s="50"/>
      <c r="Q3228" s="51"/>
      <c r="R3228" s="21"/>
    </row>
    <row r="3229" spans="2:18" x14ac:dyDescent="0.2">
      <c r="B3229" s="34">
        <v>5</v>
      </c>
      <c r="C3229" s="47">
        <v>3.6869999999999998</v>
      </c>
      <c r="D3229" s="47"/>
      <c r="E3229" s="47">
        <f>(C3228+C3229)/2</f>
        <v>3.6564999999999999</v>
      </c>
      <c r="F3229" s="34">
        <f t="shared" ref="F3229:F3245" si="835">B3229-B3228</f>
        <v>5</v>
      </c>
      <c r="G3229" s="47">
        <f>E3229*F3229</f>
        <v>18.282499999999999</v>
      </c>
      <c r="H3229" s="34"/>
      <c r="I3229" s="51"/>
      <c r="J3229" s="51"/>
      <c r="K3229" s="47"/>
      <c r="L3229" s="34"/>
      <c r="M3229" s="47"/>
      <c r="N3229" s="50"/>
      <c r="O3229" s="50"/>
      <c r="P3229" s="50"/>
      <c r="Q3229" s="52"/>
      <c r="R3229" s="21"/>
    </row>
    <row r="3230" spans="2:18" x14ac:dyDescent="0.2">
      <c r="B3230" s="34">
        <v>10</v>
      </c>
      <c r="C3230" s="47">
        <v>3.7759999999999998</v>
      </c>
      <c r="D3230" s="47"/>
      <c r="E3230" s="47">
        <f t="shared" ref="E3230:E3243" si="836">(C3229+C3230)/2</f>
        <v>3.7314999999999996</v>
      </c>
      <c r="F3230" s="34">
        <f t="shared" si="835"/>
        <v>5</v>
      </c>
      <c r="G3230" s="47">
        <f t="shared" ref="G3230:G3243" si="837">E3230*F3230</f>
        <v>18.657499999999999</v>
      </c>
      <c r="H3230" s="34"/>
      <c r="I3230" s="51"/>
      <c r="J3230" s="51"/>
      <c r="K3230" s="47"/>
      <c r="L3230" s="34"/>
      <c r="M3230" s="47"/>
      <c r="N3230" s="50"/>
      <c r="O3230" s="50"/>
      <c r="P3230" s="50"/>
      <c r="Q3230" s="52"/>
      <c r="R3230" s="21"/>
    </row>
    <row r="3231" spans="2:18" x14ac:dyDescent="0.2">
      <c r="B3231" s="34">
        <v>12</v>
      </c>
      <c r="C3231" s="47">
        <v>2.673</v>
      </c>
      <c r="D3231" s="47"/>
      <c r="E3231" s="47">
        <f t="shared" si="836"/>
        <v>3.2244999999999999</v>
      </c>
      <c r="F3231" s="34">
        <f t="shared" si="835"/>
        <v>2</v>
      </c>
      <c r="G3231" s="47">
        <f t="shared" si="837"/>
        <v>6.4489999999999998</v>
      </c>
      <c r="H3231" s="34"/>
      <c r="I3231" s="33"/>
      <c r="J3231" s="33"/>
      <c r="K3231" s="47"/>
      <c r="L3231" s="34"/>
      <c r="M3231" s="47"/>
      <c r="N3231" s="50"/>
      <c r="O3231" s="50"/>
      <c r="P3231" s="50"/>
      <c r="Q3231" s="52"/>
      <c r="R3231" s="21"/>
    </row>
    <row r="3232" spans="2:18" x14ac:dyDescent="0.2">
      <c r="B3232" s="34">
        <v>14</v>
      </c>
      <c r="C3232" s="47">
        <v>1.1759999999999999</v>
      </c>
      <c r="D3232" s="47"/>
      <c r="E3232" s="47">
        <f t="shared" si="836"/>
        <v>1.9245000000000001</v>
      </c>
      <c r="F3232" s="34">
        <f t="shared" si="835"/>
        <v>2</v>
      </c>
      <c r="G3232" s="47">
        <f t="shared" si="837"/>
        <v>3.8490000000000002</v>
      </c>
      <c r="H3232" s="34"/>
      <c r="I3232" s="33"/>
      <c r="J3232" s="33"/>
      <c r="K3232" s="47"/>
      <c r="L3232" s="34"/>
      <c r="M3232" s="47"/>
      <c r="N3232" s="50"/>
      <c r="O3232" s="50"/>
      <c r="P3232" s="50"/>
      <c r="Q3232" s="52"/>
      <c r="R3232" s="21"/>
    </row>
    <row r="3233" spans="2:18" x14ac:dyDescent="0.2">
      <c r="B3233" s="34">
        <v>16</v>
      </c>
      <c r="C3233" s="47">
        <v>-0.58299999999999996</v>
      </c>
      <c r="D3233" s="47"/>
      <c r="E3233" s="47">
        <f t="shared" si="836"/>
        <v>0.29649999999999999</v>
      </c>
      <c r="F3233" s="34">
        <f t="shared" si="835"/>
        <v>2</v>
      </c>
      <c r="G3233" s="47">
        <f t="shared" si="837"/>
        <v>0.59299999999999997</v>
      </c>
      <c r="H3233" s="34"/>
      <c r="I3233" s="33"/>
      <c r="J3233" s="33"/>
      <c r="K3233" s="47"/>
      <c r="L3233" s="34"/>
      <c r="M3233" s="47"/>
      <c r="N3233" s="50"/>
      <c r="O3233" s="50"/>
      <c r="P3233" s="50"/>
      <c r="Q3233" s="52"/>
      <c r="R3233" s="21"/>
    </row>
    <row r="3234" spans="2:18" x14ac:dyDescent="0.2">
      <c r="B3234" s="34">
        <v>18</v>
      </c>
      <c r="C3234" s="47">
        <v>-0.624</v>
      </c>
      <c r="D3234" s="47"/>
      <c r="E3234" s="47">
        <f t="shared" si="836"/>
        <v>-0.60349999999999993</v>
      </c>
      <c r="F3234" s="34">
        <f t="shared" si="835"/>
        <v>2</v>
      </c>
      <c r="G3234" s="47">
        <f t="shared" si="837"/>
        <v>-1.2069999999999999</v>
      </c>
      <c r="H3234" s="51"/>
      <c r="I3234" s="33"/>
      <c r="J3234" s="33"/>
      <c r="K3234" s="47"/>
      <c r="L3234" s="34"/>
      <c r="M3234" s="47"/>
      <c r="N3234" s="50"/>
      <c r="O3234" s="50"/>
      <c r="P3234" s="50"/>
      <c r="Q3234" s="52"/>
      <c r="R3234" s="21"/>
    </row>
    <row r="3235" spans="2:18" x14ac:dyDescent="0.2">
      <c r="B3235" s="34">
        <v>20</v>
      </c>
      <c r="C3235" s="47">
        <v>-0.72399999999999998</v>
      </c>
      <c r="D3235" s="47"/>
      <c r="E3235" s="47">
        <f t="shared" si="836"/>
        <v>-0.67399999999999993</v>
      </c>
      <c r="F3235" s="34">
        <f t="shared" si="835"/>
        <v>2</v>
      </c>
      <c r="G3235" s="47">
        <f t="shared" si="837"/>
        <v>-1.3479999999999999</v>
      </c>
      <c r="H3235" s="51"/>
      <c r="I3235" s="33"/>
      <c r="J3235" s="33"/>
      <c r="K3235" s="47"/>
      <c r="L3235" s="34"/>
      <c r="M3235" s="47"/>
      <c r="N3235" s="50"/>
      <c r="O3235" s="50"/>
      <c r="P3235" s="50"/>
      <c r="Q3235" s="52"/>
      <c r="R3235" s="21"/>
    </row>
    <row r="3236" spans="2:18" x14ac:dyDescent="0.2">
      <c r="B3236" s="34">
        <v>22</v>
      </c>
      <c r="C3236" s="47">
        <v>-0.61299999999999999</v>
      </c>
      <c r="D3236" s="47"/>
      <c r="E3236" s="47">
        <f t="shared" si="836"/>
        <v>-0.66849999999999998</v>
      </c>
      <c r="F3236" s="34">
        <f t="shared" si="835"/>
        <v>2</v>
      </c>
      <c r="G3236" s="47">
        <f t="shared" si="837"/>
        <v>-1.337</v>
      </c>
      <c r="H3236" s="51"/>
      <c r="I3236" s="33"/>
      <c r="J3236" s="33"/>
      <c r="K3236" s="47"/>
      <c r="L3236" s="34"/>
      <c r="M3236" s="47"/>
      <c r="N3236" s="53"/>
      <c r="O3236" s="53"/>
      <c r="P3236" s="53"/>
      <c r="Q3236" s="52"/>
      <c r="R3236" s="21"/>
    </row>
    <row r="3237" spans="2:18" x14ac:dyDescent="0.2">
      <c r="B3237" s="34">
        <v>24</v>
      </c>
      <c r="C3237" s="47">
        <v>0.27100000000000002</v>
      </c>
      <c r="D3237" s="47"/>
      <c r="E3237" s="47">
        <f t="shared" si="836"/>
        <v>-0.17099999999999999</v>
      </c>
      <c r="F3237" s="34">
        <f t="shared" si="835"/>
        <v>2</v>
      </c>
      <c r="G3237" s="47">
        <f t="shared" si="837"/>
        <v>-0.34199999999999997</v>
      </c>
      <c r="H3237" s="34"/>
      <c r="I3237" s="33"/>
      <c r="J3237" s="33"/>
      <c r="K3237" s="47"/>
      <c r="L3237" s="34"/>
      <c r="M3237" s="47"/>
      <c r="N3237" s="50"/>
      <c r="O3237" s="50"/>
      <c r="P3237" s="50"/>
      <c r="Q3237" s="52"/>
      <c r="R3237" s="21"/>
    </row>
    <row r="3238" spans="2:18" x14ac:dyDescent="0.2">
      <c r="B3238" s="34">
        <v>26</v>
      </c>
      <c r="C3238" s="47">
        <v>2.1269999999999998</v>
      </c>
      <c r="D3238" s="47"/>
      <c r="E3238" s="47">
        <f t="shared" si="836"/>
        <v>1.1989999999999998</v>
      </c>
      <c r="F3238" s="34">
        <f t="shared" si="835"/>
        <v>2</v>
      </c>
      <c r="G3238" s="47">
        <f t="shared" si="837"/>
        <v>2.3979999999999997</v>
      </c>
      <c r="H3238" s="34"/>
      <c r="I3238" s="33">
        <v>0</v>
      </c>
      <c r="J3238" s="33">
        <v>3.6259999999999999</v>
      </c>
      <c r="K3238" s="47"/>
      <c r="L3238" s="34"/>
      <c r="M3238" s="47"/>
      <c r="N3238" s="53"/>
      <c r="O3238" s="53"/>
      <c r="P3238" s="53"/>
      <c r="Q3238" s="52"/>
      <c r="R3238" s="21"/>
    </row>
    <row r="3239" spans="2:18" x14ac:dyDescent="0.2">
      <c r="B3239" s="34">
        <v>28</v>
      </c>
      <c r="C3239" s="47">
        <v>3.1760000000000002</v>
      </c>
      <c r="D3239" s="47"/>
      <c r="E3239" s="47">
        <f t="shared" si="836"/>
        <v>2.6515</v>
      </c>
      <c r="F3239" s="34">
        <f t="shared" si="835"/>
        <v>2</v>
      </c>
      <c r="G3239" s="47">
        <f t="shared" si="837"/>
        <v>5.3029999999999999</v>
      </c>
      <c r="H3239" s="34"/>
      <c r="I3239" s="34">
        <f>I3240-(J3239-J3240)*2</f>
        <v>0.80000000000000071</v>
      </c>
      <c r="J3239" s="34">
        <v>3.69</v>
      </c>
      <c r="K3239" s="47">
        <f t="shared" ref="K3239:K3247" si="838">AVERAGE(J3238,J3239)</f>
        <v>3.6579999999999999</v>
      </c>
      <c r="L3239" s="34">
        <f t="shared" ref="L3239:L3247" si="839">I3239-I3238</f>
        <v>0.80000000000000071</v>
      </c>
      <c r="M3239" s="47">
        <f t="shared" ref="M3239:M3247" si="840">L3239*K3239</f>
        <v>2.9264000000000023</v>
      </c>
      <c r="N3239" s="53"/>
      <c r="O3239" s="53"/>
      <c r="P3239" s="53"/>
      <c r="Q3239" s="52"/>
      <c r="R3239" s="21"/>
    </row>
    <row r="3240" spans="2:18" x14ac:dyDescent="0.2">
      <c r="B3240" s="34">
        <v>30</v>
      </c>
      <c r="C3240" s="47">
        <v>4.6680000000000001</v>
      </c>
      <c r="D3240" s="47"/>
      <c r="E3240" s="47">
        <f t="shared" si="836"/>
        <v>3.9220000000000002</v>
      </c>
      <c r="F3240" s="34">
        <f t="shared" si="835"/>
        <v>2</v>
      </c>
      <c r="G3240" s="47">
        <f t="shared" si="837"/>
        <v>7.8440000000000003</v>
      </c>
      <c r="H3240" s="34"/>
      <c r="I3240" s="33">
        <f>I3241-7.5</f>
        <v>10.5</v>
      </c>
      <c r="J3240" s="33">
        <f>J3241</f>
        <v>-1.1599999999999999</v>
      </c>
      <c r="K3240" s="47">
        <f t="shared" si="838"/>
        <v>1.2650000000000001</v>
      </c>
      <c r="L3240" s="34">
        <f t="shared" si="839"/>
        <v>9.6999999999999993</v>
      </c>
      <c r="M3240" s="47">
        <f t="shared" si="840"/>
        <v>12.2705</v>
      </c>
      <c r="N3240" s="50"/>
      <c r="O3240" s="50"/>
      <c r="P3240" s="50"/>
      <c r="Q3240" s="51"/>
      <c r="R3240" s="21"/>
    </row>
    <row r="3241" spans="2:18" x14ac:dyDescent="0.2">
      <c r="B3241" s="34">
        <v>34</v>
      </c>
      <c r="C3241" s="47">
        <v>4.6769999999999996</v>
      </c>
      <c r="D3241" s="47"/>
      <c r="E3241" s="47">
        <f t="shared" si="836"/>
        <v>4.6724999999999994</v>
      </c>
      <c r="F3241" s="34">
        <f t="shared" si="835"/>
        <v>4</v>
      </c>
      <c r="G3241" s="47">
        <f t="shared" si="837"/>
        <v>18.689999999999998</v>
      </c>
      <c r="H3241" s="54"/>
      <c r="I3241" s="33">
        <v>18</v>
      </c>
      <c r="J3241" s="33">
        <v>-1.1599999999999999</v>
      </c>
      <c r="K3241" s="47">
        <f t="shared" si="838"/>
        <v>-1.1599999999999999</v>
      </c>
      <c r="L3241" s="34">
        <f t="shared" si="839"/>
        <v>7.5</v>
      </c>
      <c r="M3241" s="47">
        <f t="shared" si="840"/>
        <v>-8.6999999999999993</v>
      </c>
      <c r="N3241" s="50"/>
      <c r="O3241" s="50"/>
      <c r="P3241" s="50"/>
      <c r="Q3241" s="51"/>
      <c r="R3241" s="21"/>
    </row>
    <row r="3242" spans="2:18" x14ac:dyDescent="0.2">
      <c r="B3242" s="34">
        <v>38</v>
      </c>
      <c r="C3242" s="47">
        <v>4.6559999999999997</v>
      </c>
      <c r="D3242" s="47"/>
      <c r="E3242" s="47">
        <f t="shared" si="836"/>
        <v>4.6664999999999992</v>
      </c>
      <c r="F3242" s="34">
        <f t="shared" si="835"/>
        <v>4</v>
      </c>
      <c r="G3242" s="47">
        <f t="shared" si="837"/>
        <v>18.665999999999997</v>
      </c>
      <c r="H3242" s="54"/>
      <c r="I3242" s="34">
        <f>I3241+7.5</f>
        <v>25.5</v>
      </c>
      <c r="J3242" s="34">
        <f>J3241</f>
        <v>-1.1599999999999999</v>
      </c>
      <c r="K3242" s="47">
        <f t="shared" si="838"/>
        <v>-1.1599999999999999</v>
      </c>
      <c r="L3242" s="34">
        <f t="shared" si="839"/>
        <v>7.5</v>
      </c>
      <c r="M3242" s="47">
        <f t="shared" si="840"/>
        <v>-8.6999999999999993</v>
      </c>
      <c r="N3242" s="50"/>
      <c r="O3242" s="50"/>
      <c r="P3242" s="50"/>
      <c r="Q3242" s="51"/>
      <c r="R3242" s="21"/>
    </row>
    <row r="3243" spans="2:18" x14ac:dyDescent="0.2">
      <c r="B3243" s="48">
        <v>40</v>
      </c>
      <c r="C3243" s="55">
        <v>4.577</v>
      </c>
      <c r="D3243" s="55"/>
      <c r="E3243" s="47">
        <f t="shared" si="836"/>
        <v>4.6165000000000003</v>
      </c>
      <c r="F3243" s="34">
        <f t="shared" si="835"/>
        <v>2</v>
      </c>
      <c r="G3243" s="47">
        <f t="shared" si="837"/>
        <v>9.2330000000000005</v>
      </c>
      <c r="H3243" s="54"/>
      <c r="I3243" s="34">
        <f>I3242+(J3243-J3242)*2</f>
        <v>37.14</v>
      </c>
      <c r="J3243" s="34">
        <v>4.66</v>
      </c>
      <c r="K3243" s="47">
        <f t="shared" si="838"/>
        <v>1.75</v>
      </c>
      <c r="L3243" s="34">
        <f t="shared" si="839"/>
        <v>11.64</v>
      </c>
      <c r="M3243" s="47">
        <f t="shared" si="840"/>
        <v>20.37</v>
      </c>
      <c r="N3243" s="50"/>
      <c r="O3243" s="50"/>
      <c r="P3243" s="50"/>
      <c r="Q3243" s="51"/>
      <c r="R3243" s="21"/>
    </row>
    <row r="3244" spans="2:18" x14ac:dyDescent="0.2">
      <c r="B3244" s="48">
        <v>42</v>
      </c>
      <c r="C3244" s="55">
        <v>4.1760000000000002</v>
      </c>
      <c r="D3244" s="55"/>
      <c r="E3244" s="47">
        <f>(C3243+C3244)/2</f>
        <v>4.3765000000000001</v>
      </c>
      <c r="F3244" s="34">
        <f t="shared" si="835"/>
        <v>2</v>
      </c>
      <c r="G3244" s="47">
        <f>E3244*F3244</f>
        <v>8.7530000000000001</v>
      </c>
      <c r="H3244" s="54"/>
      <c r="I3244" s="34">
        <v>38</v>
      </c>
      <c r="J3244" s="56">
        <v>4.6559999999999997</v>
      </c>
      <c r="K3244" s="47">
        <f t="shared" si="838"/>
        <v>4.6579999999999995</v>
      </c>
      <c r="L3244" s="34">
        <f t="shared" si="839"/>
        <v>0.85999999999999943</v>
      </c>
      <c r="M3244" s="47">
        <f t="shared" si="840"/>
        <v>4.0058799999999968</v>
      </c>
      <c r="N3244" s="51"/>
      <c r="O3244" s="53"/>
      <c r="P3244" s="53"/>
      <c r="Q3244" s="51"/>
    </row>
    <row r="3245" spans="2:18" x14ac:dyDescent="0.2">
      <c r="B3245" s="48">
        <v>45</v>
      </c>
      <c r="C3245" s="55">
        <v>4.157</v>
      </c>
      <c r="D3245" s="55"/>
      <c r="E3245" s="47">
        <f>(C3244+C3245)/2</f>
        <v>4.1665000000000001</v>
      </c>
      <c r="F3245" s="34">
        <f t="shared" si="835"/>
        <v>3</v>
      </c>
      <c r="G3245" s="47">
        <f>E3245*F3245</f>
        <v>12.499500000000001</v>
      </c>
      <c r="H3245" s="54"/>
      <c r="I3245" s="48">
        <v>40</v>
      </c>
      <c r="J3245" s="48">
        <v>4.577</v>
      </c>
      <c r="K3245" s="47">
        <f t="shared" si="838"/>
        <v>4.6165000000000003</v>
      </c>
      <c r="L3245" s="34">
        <f t="shared" si="839"/>
        <v>2</v>
      </c>
      <c r="M3245" s="47">
        <f t="shared" si="840"/>
        <v>9.2330000000000005</v>
      </c>
      <c r="N3245" s="51"/>
      <c r="O3245" s="57"/>
      <c r="P3245" s="57"/>
      <c r="Q3245" s="51"/>
    </row>
    <row r="3246" spans="2:18" x14ac:dyDescent="0.2">
      <c r="B3246" s="48"/>
      <c r="C3246" s="55"/>
      <c r="D3246" s="55"/>
      <c r="E3246" s="47"/>
      <c r="F3246" s="34"/>
      <c r="G3246" s="47"/>
      <c r="H3246" s="51"/>
      <c r="I3246" s="48">
        <v>42</v>
      </c>
      <c r="J3246" s="48">
        <v>4.1760000000000002</v>
      </c>
      <c r="K3246" s="47">
        <f t="shared" si="838"/>
        <v>4.3765000000000001</v>
      </c>
      <c r="L3246" s="34">
        <f t="shared" si="839"/>
        <v>2</v>
      </c>
      <c r="M3246" s="47">
        <f t="shared" si="840"/>
        <v>8.7530000000000001</v>
      </c>
      <c r="N3246" s="51"/>
      <c r="O3246" s="57"/>
      <c r="P3246" s="57"/>
      <c r="Q3246" s="51"/>
    </row>
    <row r="3247" spans="2:18" x14ac:dyDescent="0.2">
      <c r="B3247" s="48"/>
      <c r="C3247" s="55"/>
      <c r="D3247" s="55"/>
      <c r="E3247" s="47"/>
      <c r="F3247" s="34"/>
      <c r="G3247" s="47"/>
      <c r="H3247" s="51"/>
      <c r="I3247" s="48">
        <v>45</v>
      </c>
      <c r="J3247" s="48">
        <v>4.157</v>
      </c>
      <c r="K3247" s="47">
        <f t="shared" si="838"/>
        <v>4.1665000000000001</v>
      </c>
      <c r="L3247" s="34">
        <f t="shared" si="839"/>
        <v>3</v>
      </c>
      <c r="M3247" s="47">
        <f t="shared" si="840"/>
        <v>12.499500000000001</v>
      </c>
      <c r="N3247" s="57"/>
      <c r="O3247" s="57"/>
      <c r="P3247" s="57"/>
      <c r="Q3247" s="51"/>
    </row>
    <row r="3248" spans="2:18" x14ac:dyDescent="0.2">
      <c r="B3248" s="48"/>
      <c r="C3248" s="55"/>
      <c r="D3248" s="55"/>
      <c r="E3248" s="47"/>
      <c r="F3248" s="34"/>
      <c r="G3248" s="47"/>
      <c r="H3248" s="51"/>
      <c r="I3248" s="48"/>
      <c r="J3248" s="48"/>
      <c r="K3248" s="47"/>
      <c r="L3248" s="34"/>
      <c r="M3248" s="47"/>
      <c r="N3248" s="57"/>
      <c r="O3248" s="57"/>
      <c r="P3248" s="57"/>
      <c r="Q3248" s="51"/>
    </row>
    <row r="3249" spans="2:18" x14ac:dyDescent="0.2">
      <c r="B3249" s="48"/>
      <c r="C3249" s="55"/>
      <c r="D3249" s="55"/>
      <c r="E3249" s="47"/>
      <c r="F3249" s="34"/>
      <c r="G3249" s="47"/>
      <c r="H3249" s="51"/>
      <c r="I3249" s="48"/>
      <c r="J3249" s="48"/>
      <c r="K3249" s="47"/>
      <c r="L3249" s="34"/>
      <c r="M3249" s="47"/>
      <c r="N3249" s="57"/>
      <c r="O3249" s="57"/>
      <c r="P3249" s="57"/>
      <c r="Q3249" s="51"/>
    </row>
    <row r="3250" spans="2:18" x14ac:dyDescent="0.2">
      <c r="B3250" s="48"/>
      <c r="C3250" s="55"/>
      <c r="D3250" s="55"/>
      <c r="E3250" s="47"/>
      <c r="F3250" s="34"/>
      <c r="G3250" s="47"/>
      <c r="H3250" s="47"/>
      <c r="I3250" s="48"/>
      <c r="J3250" s="48"/>
      <c r="K3250" s="47"/>
      <c r="L3250" s="34"/>
      <c r="M3250" s="47"/>
      <c r="N3250" s="57"/>
      <c r="O3250" s="57"/>
      <c r="P3250" s="57"/>
      <c r="Q3250" s="51"/>
    </row>
    <row r="3251" spans="2:18" x14ac:dyDescent="0.2">
      <c r="B3251" s="48"/>
      <c r="C3251" s="55"/>
      <c r="D3251" s="55"/>
      <c r="E3251" s="47"/>
      <c r="F3251" s="34"/>
      <c r="G3251" s="47"/>
      <c r="H3251" s="47"/>
      <c r="I3251" s="48"/>
      <c r="J3251" s="48"/>
      <c r="K3251" s="47"/>
      <c r="L3251" s="34"/>
      <c r="M3251" s="47"/>
      <c r="N3251" s="53"/>
      <c r="O3251" s="57"/>
      <c r="P3251" s="57"/>
      <c r="Q3251" s="51"/>
    </row>
    <row r="3252" spans="2:18" x14ac:dyDescent="0.2">
      <c r="B3252" s="48"/>
      <c r="C3252" s="55"/>
      <c r="D3252" s="55"/>
      <c r="E3252" s="47"/>
      <c r="F3252" s="34"/>
      <c r="G3252" s="47"/>
      <c r="H3252" s="47"/>
      <c r="I3252" s="48"/>
      <c r="J3252" s="48"/>
      <c r="K3252" s="47"/>
      <c r="L3252" s="34"/>
      <c r="M3252" s="47"/>
      <c r="N3252" s="50"/>
      <c r="O3252" s="50"/>
      <c r="P3252" s="50"/>
      <c r="Q3252" s="51"/>
      <c r="R3252" s="21"/>
    </row>
    <row r="3253" spans="2:18" x14ac:dyDescent="0.2">
      <c r="B3253" s="48"/>
      <c r="C3253" s="55"/>
      <c r="D3253" s="55"/>
      <c r="E3253" s="47"/>
      <c r="F3253" s="34"/>
      <c r="G3253" s="47"/>
      <c r="H3253" s="47"/>
      <c r="I3253" s="47"/>
      <c r="J3253" s="48"/>
      <c r="K3253" s="47"/>
      <c r="L3253" s="34"/>
      <c r="M3253" s="47"/>
      <c r="N3253" s="50"/>
      <c r="O3253" s="50"/>
      <c r="P3253" s="50"/>
      <c r="Q3253" s="51"/>
      <c r="R3253" s="21"/>
    </row>
    <row r="3254" spans="2:18" x14ac:dyDescent="0.2">
      <c r="B3254" s="48"/>
      <c r="C3254" s="55"/>
      <c r="D3254" s="55"/>
      <c r="E3254" s="47"/>
      <c r="F3254" s="34"/>
      <c r="G3254" s="47"/>
      <c r="H3254" s="47"/>
      <c r="I3254" s="47"/>
      <c r="J3254" s="48"/>
      <c r="K3254" s="47"/>
      <c r="L3254" s="34"/>
      <c r="M3254" s="47"/>
      <c r="N3254" s="50"/>
      <c r="O3254" s="50"/>
      <c r="P3254" s="50"/>
      <c r="Q3254" s="51"/>
      <c r="R3254" s="21"/>
    </row>
    <row r="3255" spans="2:18" x14ac:dyDescent="0.2">
      <c r="B3255" s="48"/>
      <c r="C3255" s="55"/>
      <c r="D3255" s="55"/>
      <c r="E3255" s="47"/>
      <c r="F3255" s="34">
        <f>SUM(F3229:F3254)</f>
        <v>45</v>
      </c>
      <c r="G3255" s="47">
        <f>SUM(G3229:G3254)</f>
        <v>126.98349999999999</v>
      </c>
      <c r="H3255" s="47"/>
      <c r="I3255" s="47"/>
      <c r="J3255" s="48"/>
      <c r="K3255" s="47"/>
      <c r="L3255" s="34">
        <f>SUM(L3230:L3254)</f>
        <v>45</v>
      </c>
      <c r="M3255" s="34">
        <f>SUM(M3230:M3254)</f>
        <v>52.658280000000005</v>
      </c>
      <c r="N3255" s="50"/>
      <c r="O3255" s="50"/>
      <c r="P3255" s="50"/>
      <c r="Q3255" s="51"/>
      <c r="R3255" s="21"/>
    </row>
    <row r="3256" spans="2:18" x14ac:dyDescent="0.2">
      <c r="B3256" s="48"/>
      <c r="C3256" s="55"/>
      <c r="D3256" s="55"/>
      <c r="E3256" s="47"/>
      <c r="F3256" s="34"/>
      <c r="G3256" s="47"/>
      <c r="H3256" s="34"/>
      <c r="I3256" s="47"/>
      <c r="J3256" s="48"/>
      <c r="K3256" s="47"/>
      <c r="L3256" s="34"/>
      <c r="M3256" s="47"/>
      <c r="N3256" s="50"/>
      <c r="O3256" s="50"/>
      <c r="P3256" s="50"/>
      <c r="Q3256" s="51"/>
      <c r="R3256" s="21"/>
    </row>
    <row r="3257" spans="2:18" x14ac:dyDescent="0.2">
      <c r="B3257" s="52"/>
      <c r="C3257" s="59"/>
      <c r="D3257" s="59"/>
      <c r="E3257" s="51"/>
      <c r="F3257" s="51"/>
      <c r="G3257" s="51"/>
      <c r="H3257" s="51"/>
      <c r="I3257" s="47"/>
      <c r="J3257" s="48"/>
      <c r="K3257" s="47"/>
      <c r="L3257" s="34"/>
      <c r="M3257" s="47"/>
      <c r="N3257" s="51"/>
      <c r="O3257" s="51"/>
      <c r="P3257" s="51"/>
      <c r="Q3257" s="51"/>
    </row>
    <row r="3258" spans="2:18" x14ac:dyDescent="0.2">
      <c r="B3258" s="52"/>
      <c r="C3258" s="59"/>
      <c r="D3258" s="59"/>
      <c r="E3258" s="51"/>
      <c r="F3258" s="51"/>
      <c r="G3258" s="51"/>
      <c r="H3258" s="34" t="s">
        <v>10</v>
      </c>
      <c r="I3258" s="34"/>
      <c r="J3258" s="34">
        <f>G3255</f>
        <v>126.98349999999999</v>
      </c>
      <c r="K3258" s="47" t="s">
        <v>11</v>
      </c>
      <c r="L3258" s="34">
        <f>M3255</f>
        <v>52.658280000000005</v>
      </c>
      <c r="M3258" s="47">
        <f>J3258-L3258</f>
        <v>74.325219999999987</v>
      </c>
      <c r="N3258" s="51"/>
      <c r="O3258" s="51"/>
      <c r="P3258" s="51"/>
      <c r="Q3258" s="51"/>
    </row>
    <row r="3259" spans="2:18" x14ac:dyDescent="0.2">
      <c r="B3259" s="52"/>
      <c r="C3259" s="59"/>
      <c r="D3259" s="59"/>
      <c r="E3259" s="51"/>
      <c r="F3259" s="51"/>
      <c r="G3259" s="51"/>
      <c r="H3259" s="51"/>
      <c r="I3259" s="51"/>
      <c r="J3259" s="60"/>
      <c r="K3259" s="51"/>
      <c r="L3259" s="51"/>
      <c r="M3259" s="51"/>
      <c r="N3259" s="51"/>
      <c r="O3259" s="51"/>
      <c r="P3259" s="51"/>
      <c r="Q3259" s="51"/>
    </row>
    <row r="3260" spans="2:18" x14ac:dyDescent="0.2">
      <c r="B3260" s="52"/>
      <c r="C3260" s="59"/>
      <c r="D3260" s="59"/>
      <c r="E3260" s="51"/>
      <c r="F3260" s="51"/>
      <c r="G3260" s="51"/>
      <c r="H3260" s="51"/>
      <c r="I3260" s="51"/>
      <c r="J3260" s="60"/>
      <c r="K3260" s="51"/>
      <c r="L3260" s="51"/>
      <c r="M3260" s="51"/>
      <c r="N3260" s="51"/>
      <c r="O3260" s="51"/>
      <c r="P3260" s="51"/>
      <c r="Q3260" s="51"/>
    </row>
    <row r="3261" spans="2:18" ht="15" x14ac:dyDescent="0.2">
      <c r="B3261" s="58"/>
      <c r="C3261" s="61"/>
      <c r="D3261" s="61"/>
      <c r="E3261" s="58"/>
      <c r="F3261" s="54" t="s">
        <v>7</v>
      </c>
      <c r="G3261" s="54"/>
      <c r="H3261" s="160">
        <v>18.600000000000001</v>
      </c>
      <c r="I3261" s="160"/>
      <c r="J3261" s="58"/>
      <c r="K3261" s="58"/>
      <c r="L3261" s="58"/>
      <c r="M3261" s="58"/>
      <c r="N3261" s="57"/>
      <c r="O3261" s="57"/>
      <c r="P3261" s="57"/>
      <c r="Q3261" s="51"/>
    </row>
    <row r="3262" spans="2:18" x14ac:dyDescent="0.2">
      <c r="B3262" s="161" t="s">
        <v>8</v>
      </c>
      <c r="C3262" s="161"/>
      <c r="D3262" s="161"/>
      <c r="E3262" s="161"/>
      <c r="F3262" s="161"/>
      <c r="G3262" s="161"/>
      <c r="H3262" s="51"/>
      <c r="I3262" s="161" t="s">
        <v>9</v>
      </c>
      <c r="J3262" s="161"/>
      <c r="K3262" s="161"/>
      <c r="L3262" s="161"/>
      <c r="M3262" s="161"/>
      <c r="N3262" s="62"/>
      <c r="O3262" s="62"/>
      <c r="P3262" s="50">
        <f>I3277-I3275</f>
        <v>15</v>
      </c>
      <c r="Q3262" s="51"/>
    </row>
    <row r="3263" spans="2:18" x14ac:dyDescent="0.2">
      <c r="B3263" s="34">
        <v>0</v>
      </c>
      <c r="C3263" s="47">
        <v>3.1989999999999998</v>
      </c>
      <c r="D3263" s="47"/>
      <c r="E3263" s="34"/>
      <c r="F3263" s="34"/>
      <c r="G3263" s="34"/>
      <c r="H3263" s="34"/>
      <c r="I3263" s="33"/>
      <c r="J3263" s="33"/>
      <c r="K3263" s="47"/>
      <c r="L3263" s="34"/>
      <c r="M3263" s="47"/>
      <c r="N3263" s="50"/>
      <c r="O3263" s="50"/>
      <c r="P3263" s="50"/>
      <c r="Q3263" s="51"/>
      <c r="R3263" s="21"/>
    </row>
    <row r="3264" spans="2:18" x14ac:dyDescent="0.2">
      <c r="B3264" s="34">
        <v>3</v>
      </c>
      <c r="C3264" s="47">
        <v>3.24</v>
      </c>
      <c r="D3264" s="47"/>
      <c r="E3264" s="47">
        <f>(C3263+C3264)/2</f>
        <v>3.2195</v>
      </c>
      <c r="F3264" s="34">
        <f t="shared" ref="F3264:F3283" si="841">B3264-B3263</f>
        <v>3</v>
      </c>
      <c r="G3264" s="47">
        <f>E3264*F3264</f>
        <v>9.6585000000000001</v>
      </c>
      <c r="H3264" s="34"/>
      <c r="I3264" s="51"/>
      <c r="J3264" s="51"/>
      <c r="K3264" s="47"/>
      <c r="L3264" s="34"/>
      <c r="M3264" s="47"/>
      <c r="N3264" s="50"/>
      <c r="O3264" s="50"/>
      <c r="P3264" s="50"/>
      <c r="Q3264" s="52"/>
      <c r="R3264" s="21"/>
    </row>
    <row r="3265" spans="2:18" x14ac:dyDescent="0.2">
      <c r="B3265" s="34">
        <v>5</v>
      </c>
      <c r="C3265" s="47">
        <v>3.2490000000000001</v>
      </c>
      <c r="D3265" s="47"/>
      <c r="E3265" s="47">
        <f t="shared" ref="E3265:E3278" si="842">(C3264+C3265)/2</f>
        <v>3.2445000000000004</v>
      </c>
      <c r="F3265" s="34">
        <f t="shared" si="841"/>
        <v>2</v>
      </c>
      <c r="G3265" s="47">
        <f t="shared" ref="G3265:G3278" si="843">E3265*F3265</f>
        <v>6.4890000000000008</v>
      </c>
      <c r="H3265" s="34"/>
      <c r="I3265" s="51"/>
      <c r="J3265" s="51"/>
      <c r="K3265" s="47"/>
      <c r="L3265" s="34"/>
      <c r="M3265" s="47"/>
      <c r="N3265" s="50"/>
      <c r="O3265" s="50"/>
      <c r="P3265" s="50"/>
      <c r="Q3265" s="52"/>
      <c r="R3265" s="21"/>
    </row>
    <row r="3266" spans="2:18" x14ac:dyDescent="0.2">
      <c r="B3266" s="34">
        <v>10</v>
      </c>
      <c r="C3266" s="47">
        <v>3.2989999999999999</v>
      </c>
      <c r="D3266" s="47"/>
      <c r="E3266" s="47">
        <f t="shared" si="842"/>
        <v>3.274</v>
      </c>
      <c r="F3266" s="34">
        <f t="shared" si="841"/>
        <v>5</v>
      </c>
      <c r="G3266" s="47">
        <f t="shared" si="843"/>
        <v>16.37</v>
      </c>
      <c r="H3266" s="34"/>
      <c r="I3266" s="33"/>
      <c r="J3266" s="33"/>
      <c r="K3266" s="47"/>
      <c r="L3266" s="34"/>
      <c r="M3266" s="47"/>
      <c r="N3266" s="50"/>
      <c r="O3266" s="50"/>
      <c r="P3266" s="50"/>
      <c r="Q3266" s="52"/>
      <c r="R3266" s="21"/>
    </row>
    <row r="3267" spans="2:18" x14ac:dyDescent="0.2">
      <c r="B3267" s="34">
        <v>12</v>
      </c>
      <c r="C3267" s="47">
        <v>2.141</v>
      </c>
      <c r="D3267" s="47"/>
      <c r="E3267" s="47">
        <f t="shared" si="842"/>
        <v>2.7199999999999998</v>
      </c>
      <c r="F3267" s="34">
        <f t="shared" si="841"/>
        <v>2</v>
      </c>
      <c r="G3267" s="47">
        <f t="shared" si="843"/>
        <v>5.4399999999999995</v>
      </c>
      <c r="H3267" s="34"/>
      <c r="I3267" s="33"/>
      <c r="J3267" s="33"/>
      <c r="K3267" s="47"/>
      <c r="L3267" s="34"/>
      <c r="M3267" s="47"/>
      <c r="N3267" s="50"/>
      <c r="O3267" s="50"/>
      <c r="P3267" s="50"/>
      <c r="Q3267" s="52"/>
      <c r="R3267" s="21"/>
    </row>
    <row r="3268" spans="2:18" x14ac:dyDescent="0.2">
      <c r="B3268" s="34">
        <v>14</v>
      </c>
      <c r="C3268" s="47">
        <v>1.069</v>
      </c>
      <c r="D3268" s="47"/>
      <c r="E3268" s="47">
        <f t="shared" si="842"/>
        <v>1.605</v>
      </c>
      <c r="F3268" s="34">
        <f t="shared" si="841"/>
        <v>2</v>
      </c>
      <c r="G3268" s="47">
        <f t="shared" si="843"/>
        <v>3.21</v>
      </c>
      <c r="H3268" s="34"/>
      <c r="I3268" s="33"/>
      <c r="J3268" s="33"/>
      <c r="K3268" s="47"/>
      <c r="L3268" s="34"/>
      <c r="M3268" s="47"/>
      <c r="N3268" s="50"/>
      <c r="O3268" s="50"/>
      <c r="P3268" s="50"/>
      <c r="Q3268" s="52"/>
      <c r="R3268" s="21"/>
    </row>
    <row r="3269" spans="2:18" x14ac:dyDescent="0.2">
      <c r="B3269" s="34">
        <v>15</v>
      </c>
      <c r="C3269" s="47">
        <v>0.14799999999999999</v>
      </c>
      <c r="D3269" s="47"/>
      <c r="E3269" s="47">
        <f t="shared" si="842"/>
        <v>0.60849999999999993</v>
      </c>
      <c r="F3269" s="34">
        <f t="shared" si="841"/>
        <v>1</v>
      </c>
      <c r="G3269" s="47">
        <f t="shared" si="843"/>
        <v>0.60849999999999993</v>
      </c>
      <c r="H3269" s="51"/>
      <c r="I3269" s="33"/>
      <c r="J3269" s="33"/>
      <c r="K3269" s="47"/>
      <c r="L3269" s="34"/>
      <c r="M3269" s="47"/>
      <c r="N3269" s="50"/>
      <c r="O3269" s="50"/>
      <c r="P3269" s="50"/>
      <c r="Q3269" s="52"/>
      <c r="R3269" s="21"/>
    </row>
    <row r="3270" spans="2:18" x14ac:dyDescent="0.2">
      <c r="B3270" s="34">
        <v>20</v>
      </c>
      <c r="C3270" s="47">
        <v>-0.61199999999999999</v>
      </c>
      <c r="D3270" s="47"/>
      <c r="E3270" s="47">
        <f t="shared" si="842"/>
        <v>-0.23199999999999998</v>
      </c>
      <c r="F3270" s="34">
        <f t="shared" si="841"/>
        <v>5</v>
      </c>
      <c r="G3270" s="47">
        <f t="shared" si="843"/>
        <v>-1.1599999999999999</v>
      </c>
      <c r="H3270" s="51"/>
      <c r="I3270" s="33"/>
      <c r="J3270" s="33"/>
      <c r="K3270" s="47"/>
      <c r="L3270" s="34"/>
      <c r="M3270" s="47"/>
      <c r="N3270" s="50"/>
      <c r="O3270" s="50"/>
      <c r="P3270" s="50"/>
      <c r="Q3270" s="52"/>
      <c r="R3270" s="21"/>
    </row>
    <row r="3271" spans="2:18" x14ac:dyDescent="0.2">
      <c r="B3271" s="34">
        <v>23</v>
      </c>
      <c r="C3271" s="47">
        <v>-0.65200000000000002</v>
      </c>
      <c r="D3271" s="47"/>
      <c r="E3271" s="47">
        <f t="shared" si="842"/>
        <v>-0.63200000000000001</v>
      </c>
      <c r="F3271" s="34">
        <f t="shared" si="841"/>
        <v>3</v>
      </c>
      <c r="G3271" s="47">
        <f t="shared" si="843"/>
        <v>-1.8959999999999999</v>
      </c>
      <c r="H3271" s="51"/>
      <c r="I3271" s="33">
        <v>0</v>
      </c>
      <c r="J3271" s="33">
        <v>3.1989999999999998</v>
      </c>
      <c r="K3271" s="47"/>
      <c r="L3271" s="34"/>
      <c r="M3271" s="47"/>
      <c r="N3271" s="53"/>
      <c r="O3271" s="53"/>
      <c r="P3271" s="53"/>
      <c r="Q3271" s="52"/>
      <c r="R3271" s="21"/>
    </row>
    <row r="3272" spans="2:18" x14ac:dyDescent="0.2">
      <c r="B3272" s="34">
        <v>26</v>
      </c>
      <c r="C3272" s="47">
        <v>-0.74099999999999999</v>
      </c>
      <c r="D3272" s="47"/>
      <c r="E3272" s="47">
        <f t="shared" si="842"/>
        <v>-0.69650000000000001</v>
      </c>
      <c r="F3272" s="34">
        <f t="shared" si="841"/>
        <v>3</v>
      </c>
      <c r="G3272" s="47">
        <f t="shared" si="843"/>
        <v>-2.0895000000000001</v>
      </c>
      <c r="H3272" s="34"/>
      <c r="I3272" s="33">
        <v>3</v>
      </c>
      <c r="J3272" s="33">
        <v>3.24</v>
      </c>
      <c r="K3272" s="47">
        <f t="shared" ref="K3272" si="844">AVERAGE(J3271,J3272)</f>
        <v>3.2195</v>
      </c>
      <c r="L3272" s="34">
        <f t="shared" ref="L3272" si="845">I3272-I3271</f>
        <v>3</v>
      </c>
      <c r="M3272" s="47">
        <f t="shared" ref="M3272" si="846">L3272*K3272</f>
        <v>9.6585000000000001</v>
      </c>
      <c r="N3272" s="50"/>
      <c r="O3272" s="50"/>
      <c r="P3272" s="50"/>
      <c r="Q3272" s="52"/>
      <c r="R3272" s="21"/>
    </row>
    <row r="3273" spans="2:18" x14ac:dyDescent="0.2">
      <c r="B3273" s="34">
        <v>29</v>
      </c>
      <c r="C3273" s="47">
        <v>-0.70099999999999996</v>
      </c>
      <c r="D3273" s="47"/>
      <c r="E3273" s="47">
        <f t="shared" si="842"/>
        <v>-0.72099999999999997</v>
      </c>
      <c r="F3273" s="34">
        <f t="shared" si="841"/>
        <v>3</v>
      </c>
      <c r="G3273" s="47">
        <f t="shared" si="843"/>
        <v>-2.1629999999999998</v>
      </c>
      <c r="H3273" s="34"/>
      <c r="I3273" s="33">
        <v>5</v>
      </c>
      <c r="J3273" s="33">
        <v>3.2490000000000001</v>
      </c>
      <c r="K3273" s="47">
        <f t="shared" ref="K3273:K3283" si="847">AVERAGE(J3272,J3273)</f>
        <v>3.2445000000000004</v>
      </c>
      <c r="L3273" s="34">
        <f t="shared" ref="L3273:L3283" si="848">I3273-I3272</f>
        <v>2</v>
      </c>
      <c r="M3273" s="47">
        <f t="shared" ref="M3273:M3283" si="849">L3273*K3273</f>
        <v>6.4890000000000008</v>
      </c>
      <c r="N3273" s="53"/>
      <c r="O3273" s="53"/>
      <c r="P3273" s="53"/>
      <c r="Q3273" s="52"/>
      <c r="R3273" s="21"/>
    </row>
    <row r="3274" spans="2:18" x14ac:dyDescent="0.2">
      <c r="B3274" s="34">
        <v>32</v>
      </c>
      <c r="C3274" s="47">
        <v>-0.40100000000000002</v>
      </c>
      <c r="D3274" s="47"/>
      <c r="E3274" s="47">
        <f t="shared" si="842"/>
        <v>-0.55099999999999993</v>
      </c>
      <c r="F3274" s="34">
        <f t="shared" si="841"/>
        <v>3</v>
      </c>
      <c r="G3274" s="47">
        <f t="shared" si="843"/>
        <v>-1.6529999999999998</v>
      </c>
      <c r="H3274" s="34"/>
      <c r="I3274" s="34">
        <f>I3275-(J3274-J3275)*2</f>
        <v>8.620000000000001</v>
      </c>
      <c r="J3274" s="34">
        <v>3.3</v>
      </c>
      <c r="K3274" s="47">
        <f t="shared" si="847"/>
        <v>3.2744999999999997</v>
      </c>
      <c r="L3274" s="34">
        <f t="shared" si="848"/>
        <v>3.620000000000001</v>
      </c>
      <c r="M3274" s="47">
        <f t="shared" si="849"/>
        <v>11.853690000000002</v>
      </c>
      <c r="N3274" s="53"/>
      <c r="O3274" s="53"/>
      <c r="P3274" s="53"/>
      <c r="Q3274" s="52"/>
      <c r="R3274" s="21"/>
    </row>
    <row r="3275" spans="2:18" x14ac:dyDescent="0.2">
      <c r="B3275" s="34">
        <v>35</v>
      </c>
      <c r="C3275" s="47">
        <v>0.441</v>
      </c>
      <c r="D3275" s="47"/>
      <c r="E3275" s="47">
        <f t="shared" si="842"/>
        <v>1.999999999999999E-2</v>
      </c>
      <c r="F3275" s="34">
        <f t="shared" si="841"/>
        <v>3</v>
      </c>
      <c r="G3275" s="47">
        <f t="shared" si="843"/>
        <v>5.999999999999997E-2</v>
      </c>
      <c r="H3275" s="34"/>
      <c r="I3275" s="33">
        <f>I3276-7.5</f>
        <v>17.5</v>
      </c>
      <c r="J3275" s="33">
        <f>J3276</f>
        <v>-1.1399999999999999</v>
      </c>
      <c r="K3275" s="47">
        <f t="shared" si="847"/>
        <v>1.08</v>
      </c>
      <c r="L3275" s="34">
        <f t="shared" si="848"/>
        <v>8.879999999999999</v>
      </c>
      <c r="M3275" s="47">
        <f t="shared" si="849"/>
        <v>9.5903999999999989</v>
      </c>
      <c r="N3275" s="50"/>
      <c r="O3275" s="50"/>
      <c r="P3275" s="50"/>
      <c r="Q3275" s="51"/>
      <c r="R3275" s="21"/>
    </row>
    <row r="3276" spans="2:18" x14ac:dyDescent="0.2">
      <c r="B3276" s="34">
        <v>37</v>
      </c>
      <c r="C3276" s="47">
        <v>1.147</v>
      </c>
      <c r="D3276" s="47"/>
      <c r="E3276" s="47">
        <f t="shared" si="842"/>
        <v>0.79400000000000004</v>
      </c>
      <c r="F3276" s="34">
        <f t="shared" si="841"/>
        <v>2</v>
      </c>
      <c r="G3276" s="47">
        <f t="shared" si="843"/>
        <v>1.5880000000000001</v>
      </c>
      <c r="H3276" s="54"/>
      <c r="I3276" s="33">
        <v>25</v>
      </c>
      <c r="J3276" s="33">
        <v>-1.1399999999999999</v>
      </c>
      <c r="K3276" s="47">
        <f t="shared" si="847"/>
        <v>-1.1399999999999999</v>
      </c>
      <c r="L3276" s="34">
        <f t="shared" si="848"/>
        <v>7.5</v>
      </c>
      <c r="M3276" s="47">
        <f t="shared" si="849"/>
        <v>-8.5499999999999989</v>
      </c>
      <c r="N3276" s="50"/>
      <c r="O3276" s="50"/>
      <c r="P3276" s="50"/>
      <c r="Q3276" s="51"/>
      <c r="R3276" s="21"/>
    </row>
    <row r="3277" spans="2:18" x14ac:dyDescent="0.2">
      <c r="B3277" s="34">
        <v>39</v>
      </c>
      <c r="C3277" s="47">
        <v>2.145</v>
      </c>
      <c r="D3277" s="47"/>
      <c r="E3277" s="47">
        <f t="shared" si="842"/>
        <v>1.6459999999999999</v>
      </c>
      <c r="F3277" s="34">
        <f t="shared" si="841"/>
        <v>2</v>
      </c>
      <c r="G3277" s="47">
        <f t="shared" si="843"/>
        <v>3.2919999999999998</v>
      </c>
      <c r="H3277" s="54"/>
      <c r="I3277" s="34">
        <f>I3276+7.5</f>
        <v>32.5</v>
      </c>
      <c r="J3277" s="34">
        <f>J3276</f>
        <v>-1.1399999999999999</v>
      </c>
      <c r="K3277" s="47">
        <f t="shared" si="847"/>
        <v>-1.1399999999999999</v>
      </c>
      <c r="L3277" s="34">
        <f t="shared" si="848"/>
        <v>7.5</v>
      </c>
      <c r="M3277" s="47">
        <f t="shared" si="849"/>
        <v>-8.5499999999999989</v>
      </c>
      <c r="N3277" s="50"/>
      <c r="O3277" s="50"/>
      <c r="P3277" s="50"/>
      <c r="Q3277" s="51"/>
      <c r="R3277" s="21"/>
    </row>
    <row r="3278" spans="2:18" x14ac:dyDescent="0.2">
      <c r="B3278" s="48">
        <v>42</v>
      </c>
      <c r="C3278" s="55">
        <v>3.2410000000000001</v>
      </c>
      <c r="D3278" s="55"/>
      <c r="E3278" s="47">
        <f t="shared" si="842"/>
        <v>2.6930000000000001</v>
      </c>
      <c r="F3278" s="34">
        <f t="shared" si="841"/>
        <v>3</v>
      </c>
      <c r="G3278" s="47">
        <f t="shared" si="843"/>
        <v>8.0790000000000006</v>
      </c>
      <c r="H3278" s="54"/>
      <c r="I3278" s="34">
        <f>I3277+(J3278-J3277)*2</f>
        <v>40.379999999999995</v>
      </c>
      <c r="J3278" s="34">
        <v>2.8</v>
      </c>
      <c r="K3278" s="47">
        <f t="shared" si="847"/>
        <v>0.83</v>
      </c>
      <c r="L3278" s="34">
        <f t="shared" si="848"/>
        <v>7.8799999999999955</v>
      </c>
      <c r="M3278" s="47">
        <f t="shared" si="849"/>
        <v>6.5403999999999956</v>
      </c>
      <c r="N3278" s="50"/>
      <c r="O3278" s="50"/>
      <c r="P3278" s="50"/>
      <c r="Q3278" s="51"/>
      <c r="R3278" s="21"/>
    </row>
    <row r="3279" spans="2:18" x14ac:dyDescent="0.2">
      <c r="B3279" s="48">
        <v>44</v>
      </c>
      <c r="C3279" s="55">
        <v>3.24</v>
      </c>
      <c r="D3279" s="55"/>
      <c r="E3279" s="47">
        <f>(C3278+C3279)/2</f>
        <v>3.2404999999999999</v>
      </c>
      <c r="F3279" s="34">
        <f t="shared" si="841"/>
        <v>2</v>
      </c>
      <c r="G3279" s="47">
        <f>E3279*F3279</f>
        <v>6.4809999999999999</v>
      </c>
      <c r="H3279" s="54"/>
      <c r="I3279" s="34">
        <v>42</v>
      </c>
      <c r="J3279" s="56">
        <v>3.2410000000000001</v>
      </c>
      <c r="K3279" s="47">
        <f t="shared" si="847"/>
        <v>3.0205000000000002</v>
      </c>
      <c r="L3279" s="34">
        <f t="shared" si="848"/>
        <v>1.6200000000000045</v>
      </c>
      <c r="M3279" s="47">
        <f t="shared" si="849"/>
        <v>4.893210000000014</v>
      </c>
      <c r="N3279" s="51"/>
      <c r="O3279" s="53"/>
      <c r="P3279" s="53"/>
      <c r="Q3279" s="51"/>
    </row>
    <row r="3280" spans="2:18" x14ac:dyDescent="0.2">
      <c r="B3280" s="48">
        <v>46</v>
      </c>
      <c r="C3280" s="55">
        <v>2.6480000000000001</v>
      </c>
      <c r="D3280" s="55"/>
      <c r="E3280" s="47">
        <f>(C3279+C3280)/2</f>
        <v>2.944</v>
      </c>
      <c r="F3280" s="34">
        <f t="shared" si="841"/>
        <v>2</v>
      </c>
      <c r="G3280" s="47">
        <f>E3280*F3280</f>
        <v>5.8879999999999999</v>
      </c>
      <c r="H3280" s="54"/>
      <c r="I3280" s="48">
        <v>44</v>
      </c>
      <c r="J3280" s="48">
        <v>3.24</v>
      </c>
      <c r="K3280" s="47">
        <f t="shared" si="847"/>
        <v>3.2404999999999999</v>
      </c>
      <c r="L3280" s="34">
        <f t="shared" si="848"/>
        <v>2</v>
      </c>
      <c r="M3280" s="47">
        <f t="shared" si="849"/>
        <v>6.4809999999999999</v>
      </c>
      <c r="N3280" s="51"/>
      <c r="O3280" s="57"/>
      <c r="P3280" s="57"/>
      <c r="Q3280" s="51"/>
    </row>
    <row r="3281" spans="2:18" x14ac:dyDescent="0.2">
      <c r="B3281" s="48">
        <v>50</v>
      </c>
      <c r="C3281" s="55">
        <v>2.645</v>
      </c>
      <c r="D3281" s="55"/>
      <c r="E3281" s="47">
        <f t="shared" ref="E3281:E3283" si="850">(C3280+C3281)/2</f>
        <v>2.6465000000000001</v>
      </c>
      <c r="F3281" s="34">
        <f t="shared" si="841"/>
        <v>4</v>
      </c>
      <c r="G3281" s="47">
        <f t="shared" ref="G3281:G3283" si="851">E3281*F3281</f>
        <v>10.586</v>
      </c>
      <c r="H3281" s="51"/>
      <c r="I3281" s="48">
        <v>46</v>
      </c>
      <c r="J3281" s="48">
        <v>2.6480000000000001</v>
      </c>
      <c r="K3281" s="47">
        <f t="shared" si="847"/>
        <v>2.944</v>
      </c>
      <c r="L3281" s="34">
        <f t="shared" si="848"/>
        <v>2</v>
      </c>
      <c r="M3281" s="47">
        <f t="shared" si="849"/>
        <v>5.8879999999999999</v>
      </c>
      <c r="N3281" s="51"/>
      <c r="O3281" s="57"/>
      <c r="P3281" s="57"/>
      <c r="Q3281" s="51"/>
    </row>
    <row r="3282" spans="2:18" x14ac:dyDescent="0.2">
      <c r="B3282" s="48">
        <v>55</v>
      </c>
      <c r="C3282" s="55">
        <v>2.5990000000000002</v>
      </c>
      <c r="D3282" s="55"/>
      <c r="E3282" s="47">
        <f t="shared" si="850"/>
        <v>2.6219999999999999</v>
      </c>
      <c r="F3282" s="34">
        <f t="shared" si="841"/>
        <v>5</v>
      </c>
      <c r="G3282" s="47">
        <f t="shared" si="851"/>
        <v>13.11</v>
      </c>
      <c r="H3282" s="51"/>
      <c r="I3282" s="48">
        <v>50</v>
      </c>
      <c r="J3282" s="48">
        <v>2.645</v>
      </c>
      <c r="K3282" s="47">
        <f t="shared" si="847"/>
        <v>2.6465000000000001</v>
      </c>
      <c r="L3282" s="34">
        <f t="shared" si="848"/>
        <v>4</v>
      </c>
      <c r="M3282" s="47">
        <f t="shared" si="849"/>
        <v>10.586</v>
      </c>
      <c r="N3282" s="57"/>
      <c r="O3282" s="57"/>
      <c r="P3282" s="57"/>
      <c r="Q3282" s="51"/>
    </row>
    <row r="3283" spans="2:18" x14ac:dyDescent="0.2">
      <c r="B3283" s="48">
        <v>60</v>
      </c>
      <c r="C3283" s="55">
        <v>2.6179999999999999</v>
      </c>
      <c r="D3283" s="55"/>
      <c r="E3283" s="47">
        <f t="shared" si="850"/>
        <v>2.6085000000000003</v>
      </c>
      <c r="F3283" s="34">
        <f t="shared" si="841"/>
        <v>5</v>
      </c>
      <c r="G3283" s="47">
        <f t="shared" si="851"/>
        <v>13.0425</v>
      </c>
      <c r="H3283" s="51"/>
      <c r="I3283" s="48">
        <v>55</v>
      </c>
      <c r="J3283" s="48">
        <v>2.5990000000000002</v>
      </c>
      <c r="K3283" s="47">
        <f t="shared" si="847"/>
        <v>2.6219999999999999</v>
      </c>
      <c r="L3283" s="34">
        <f t="shared" si="848"/>
        <v>5</v>
      </c>
      <c r="M3283" s="47">
        <f t="shared" si="849"/>
        <v>13.11</v>
      </c>
      <c r="N3283" s="57"/>
      <c r="O3283" s="57"/>
      <c r="P3283" s="57"/>
      <c r="Q3283" s="51"/>
    </row>
    <row r="3284" spans="2:18" x14ac:dyDescent="0.2">
      <c r="B3284" s="48"/>
      <c r="C3284" s="55"/>
      <c r="D3284" s="55"/>
      <c r="E3284" s="47"/>
      <c r="F3284" s="34"/>
      <c r="G3284" s="47"/>
      <c r="H3284" s="51"/>
      <c r="I3284" s="48">
        <v>60</v>
      </c>
      <c r="J3284" s="48">
        <v>2.6179999999999999</v>
      </c>
      <c r="K3284" s="47">
        <f t="shared" ref="K3284" si="852">AVERAGE(J3283,J3284)</f>
        <v>2.6085000000000003</v>
      </c>
      <c r="L3284" s="34">
        <f t="shared" ref="L3284" si="853">I3284-I3283</f>
        <v>5</v>
      </c>
      <c r="M3284" s="47">
        <f t="shared" ref="M3284" si="854">L3284*K3284</f>
        <v>13.0425</v>
      </c>
      <c r="N3284" s="57"/>
      <c r="O3284" s="57"/>
      <c r="P3284" s="57"/>
      <c r="Q3284" s="51"/>
    </row>
    <row r="3285" spans="2:18" x14ac:dyDescent="0.2">
      <c r="B3285" s="48"/>
      <c r="C3285" s="55"/>
      <c r="D3285" s="55"/>
      <c r="E3285" s="47"/>
      <c r="F3285" s="34"/>
      <c r="G3285" s="47"/>
      <c r="H3285" s="47"/>
      <c r="I3285" s="48"/>
      <c r="J3285" s="48"/>
      <c r="K3285" s="47"/>
      <c r="L3285" s="34"/>
      <c r="M3285" s="47"/>
      <c r="N3285" s="57"/>
      <c r="O3285" s="57"/>
      <c r="P3285" s="57"/>
      <c r="Q3285" s="51"/>
    </row>
    <row r="3286" spans="2:18" x14ac:dyDescent="0.2">
      <c r="B3286" s="48"/>
      <c r="C3286" s="55"/>
      <c r="D3286" s="55"/>
      <c r="E3286" s="47"/>
      <c r="F3286" s="34"/>
      <c r="G3286" s="47"/>
      <c r="H3286" s="47"/>
      <c r="I3286" s="48"/>
      <c r="J3286" s="48"/>
      <c r="K3286" s="47"/>
      <c r="L3286" s="34"/>
      <c r="M3286" s="47"/>
      <c r="N3286" s="53"/>
      <c r="O3286" s="57"/>
      <c r="P3286" s="57"/>
      <c r="Q3286" s="51"/>
    </row>
    <row r="3287" spans="2:18" x14ac:dyDescent="0.2">
      <c r="B3287" s="48"/>
      <c r="C3287" s="55"/>
      <c r="D3287" s="55"/>
      <c r="E3287" s="47"/>
      <c r="F3287" s="34"/>
      <c r="G3287" s="47"/>
      <c r="H3287" s="47"/>
      <c r="I3287" s="48"/>
      <c r="J3287" s="48"/>
      <c r="K3287" s="47"/>
      <c r="L3287" s="34"/>
      <c r="M3287" s="47"/>
      <c r="N3287" s="50"/>
      <c r="O3287" s="50"/>
      <c r="P3287" s="50"/>
      <c r="Q3287" s="51"/>
      <c r="R3287" s="21"/>
    </row>
    <row r="3288" spans="2:18" x14ac:dyDescent="0.2">
      <c r="B3288" s="48"/>
      <c r="C3288" s="55"/>
      <c r="D3288" s="55"/>
      <c r="E3288" s="47"/>
      <c r="F3288" s="34"/>
      <c r="G3288" s="47"/>
      <c r="H3288" s="47"/>
      <c r="I3288" s="47"/>
      <c r="J3288" s="48"/>
      <c r="K3288" s="47"/>
      <c r="L3288" s="34"/>
      <c r="M3288" s="47"/>
      <c r="N3288" s="50"/>
      <c r="O3288" s="50"/>
      <c r="P3288" s="50"/>
      <c r="Q3288" s="51"/>
      <c r="R3288" s="21"/>
    </row>
    <row r="3289" spans="2:18" x14ac:dyDescent="0.2">
      <c r="B3289" s="48"/>
      <c r="C3289" s="55"/>
      <c r="D3289" s="55"/>
      <c r="E3289" s="47"/>
      <c r="F3289" s="34"/>
      <c r="G3289" s="47"/>
      <c r="H3289" s="47"/>
      <c r="I3289" s="47"/>
      <c r="J3289" s="48"/>
      <c r="K3289" s="47"/>
      <c r="L3289" s="34"/>
      <c r="M3289" s="47"/>
      <c r="N3289" s="50"/>
      <c r="O3289" s="50"/>
      <c r="P3289" s="50"/>
      <c r="Q3289" s="51"/>
      <c r="R3289" s="21"/>
    </row>
    <row r="3290" spans="2:18" x14ac:dyDescent="0.2">
      <c r="B3290" s="48"/>
      <c r="C3290" s="55"/>
      <c r="D3290" s="55"/>
      <c r="E3290" s="47"/>
      <c r="F3290" s="34">
        <f>SUM(F3264:F3289)</f>
        <v>60</v>
      </c>
      <c r="G3290" s="47">
        <f>SUM(G3264:G3289)</f>
        <v>94.941000000000017</v>
      </c>
      <c r="H3290" s="47"/>
      <c r="I3290" s="47"/>
      <c r="J3290" s="48"/>
      <c r="K3290" s="47"/>
      <c r="L3290" s="34">
        <f>SUM(L3265:L3289)</f>
        <v>60</v>
      </c>
      <c r="M3290" s="34">
        <f>SUM(M3265:M3289)</f>
        <v>81.03270000000002</v>
      </c>
      <c r="N3290" s="50"/>
      <c r="O3290" s="50"/>
      <c r="P3290" s="50"/>
      <c r="Q3290" s="51"/>
      <c r="R3290" s="21"/>
    </row>
    <row r="3291" spans="2:18" x14ac:dyDescent="0.2">
      <c r="B3291" s="48"/>
      <c r="C3291" s="55"/>
      <c r="D3291" s="55"/>
      <c r="E3291" s="47"/>
      <c r="F3291" s="34"/>
      <c r="G3291" s="47"/>
      <c r="H3291" s="34"/>
      <c r="I3291" s="47"/>
      <c r="J3291" s="48"/>
      <c r="K3291" s="47"/>
      <c r="L3291" s="34"/>
      <c r="M3291" s="47"/>
      <c r="N3291" s="50"/>
      <c r="O3291" s="50"/>
      <c r="P3291" s="50"/>
      <c r="Q3291" s="51"/>
      <c r="R3291" s="21"/>
    </row>
    <row r="3292" spans="2:18" x14ac:dyDescent="0.2">
      <c r="B3292" s="52"/>
      <c r="C3292" s="59"/>
      <c r="D3292" s="59"/>
      <c r="E3292" s="51"/>
      <c r="F3292" s="51"/>
      <c r="G3292" s="51"/>
      <c r="H3292" s="51"/>
      <c r="I3292" s="47"/>
      <c r="J3292" s="48"/>
      <c r="K3292" s="47"/>
      <c r="L3292" s="34"/>
      <c r="M3292" s="47"/>
      <c r="N3292" s="51"/>
      <c r="O3292" s="51"/>
      <c r="P3292" s="51"/>
      <c r="Q3292" s="51"/>
    </row>
    <row r="3293" spans="2:18" x14ac:dyDescent="0.2">
      <c r="B3293" s="52"/>
      <c r="C3293" s="59"/>
      <c r="D3293" s="59"/>
      <c r="E3293" s="51"/>
      <c r="F3293" s="51"/>
      <c r="G3293" s="51"/>
      <c r="H3293" s="34" t="s">
        <v>10</v>
      </c>
      <c r="I3293" s="34"/>
      <c r="J3293" s="34">
        <f>G3290</f>
        <v>94.941000000000017</v>
      </c>
      <c r="K3293" s="47" t="s">
        <v>11</v>
      </c>
      <c r="L3293" s="34">
        <f>M3290</f>
        <v>81.03270000000002</v>
      </c>
      <c r="M3293" s="47">
        <f>J3293-L3293</f>
        <v>13.908299999999997</v>
      </c>
      <c r="N3293" s="51"/>
      <c r="O3293" s="51"/>
      <c r="P3293" s="51"/>
      <c r="Q3293" s="51"/>
    </row>
    <row r="3294" spans="2:18" x14ac:dyDescent="0.2">
      <c r="B3294" s="52"/>
      <c r="C3294" s="59"/>
      <c r="D3294" s="59"/>
      <c r="E3294" s="51"/>
      <c r="F3294" s="51"/>
      <c r="G3294" s="51"/>
      <c r="H3294" s="51"/>
      <c r="I3294" s="51"/>
      <c r="J3294" s="60"/>
      <c r="K3294" s="51"/>
      <c r="L3294" s="51"/>
      <c r="M3294" s="51"/>
      <c r="N3294" s="51"/>
      <c r="O3294" s="51"/>
      <c r="P3294" s="51"/>
      <c r="Q3294" s="51"/>
    </row>
    <row r="3295" spans="2:18" x14ac:dyDescent="0.2">
      <c r="B3295" s="52"/>
      <c r="C3295" s="59"/>
      <c r="D3295" s="59"/>
      <c r="E3295" s="51"/>
      <c r="F3295" s="51"/>
      <c r="G3295" s="51"/>
      <c r="H3295" s="51"/>
      <c r="I3295" s="51"/>
      <c r="J3295" s="60"/>
      <c r="K3295" s="51"/>
      <c r="L3295" s="51"/>
      <c r="M3295" s="51"/>
      <c r="N3295" s="51"/>
      <c r="O3295" s="51"/>
      <c r="P3295" s="51"/>
      <c r="Q3295" s="51"/>
    </row>
    <row r="3296" spans="2:18" x14ac:dyDescent="0.2">
      <c r="B3296" s="52"/>
      <c r="C3296" s="59"/>
      <c r="D3296" s="59"/>
      <c r="E3296" s="51"/>
      <c r="F3296" s="51"/>
      <c r="G3296" s="51"/>
      <c r="H3296" s="51"/>
      <c r="I3296" s="51"/>
      <c r="J3296" s="60"/>
      <c r="K3296" s="51"/>
      <c r="L3296" s="51"/>
      <c r="M3296" s="51"/>
      <c r="N3296" s="51"/>
      <c r="O3296" s="51"/>
      <c r="P3296" s="51"/>
      <c r="Q3296" s="51"/>
    </row>
    <row r="3297" spans="2:18" ht="15" x14ac:dyDescent="0.2">
      <c r="B3297" s="58"/>
      <c r="C3297" s="61"/>
      <c r="D3297" s="61"/>
      <c r="E3297" s="58"/>
      <c r="F3297" s="54" t="s">
        <v>7</v>
      </c>
      <c r="G3297" s="54"/>
      <c r="H3297" s="160">
        <v>18.8</v>
      </c>
      <c r="I3297" s="160"/>
      <c r="J3297" s="58"/>
      <c r="K3297" s="58"/>
      <c r="L3297" s="58"/>
      <c r="M3297" s="58"/>
      <c r="N3297" s="57"/>
      <c r="O3297" s="57"/>
      <c r="P3297" s="57"/>
      <c r="Q3297" s="51"/>
    </row>
    <row r="3298" spans="2:18" x14ac:dyDescent="0.2">
      <c r="B3298" s="161" t="s">
        <v>8</v>
      </c>
      <c r="C3298" s="161"/>
      <c r="D3298" s="161"/>
      <c r="E3298" s="161"/>
      <c r="F3298" s="161"/>
      <c r="G3298" s="161"/>
      <c r="H3298" s="51"/>
      <c r="I3298" s="161" t="s">
        <v>9</v>
      </c>
      <c r="J3298" s="161"/>
      <c r="K3298" s="161"/>
      <c r="L3298" s="161"/>
      <c r="M3298" s="161"/>
      <c r="N3298" s="62"/>
      <c r="O3298" s="62"/>
      <c r="P3298" s="50">
        <f>I3313-I3311</f>
        <v>15</v>
      </c>
      <c r="Q3298" s="51"/>
    </row>
    <row r="3299" spans="2:18" x14ac:dyDescent="0.2">
      <c r="B3299" s="34">
        <v>0</v>
      </c>
      <c r="C3299" s="47">
        <v>3.181</v>
      </c>
      <c r="D3299" s="47"/>
      <c r="E3299" s="34"/>
      <c r="F3299" s="34"/>
      <c r="G3299" s="34"/>
      <c r="H3299" s="34"/>
      <c r="I3299" s="33"/>
      <c r="J3299" s="33"/>
      <c r="K3299" s="47"/>
      <c r="L3299" s="34"/>
      <c r="M3299" s="47"/>
      <c r="N3299" s="50"/>
      <c r="O3299" s="50"/>
      <c r="P3299" s="50"/>
      <c r="Q3299" s="51"/>
      <c r="R3299" s="21"/>
    </row>
    <row r="3300" spans="2:18" x14ac:dyDescent="0.2">
      <c r="B3300" s="34">
        <v>2</v>
      </c>
      <c r="C3300" s="47">
        <v>3.1419999999999999</v>
      </c>
      <c r="D3300" s="47"/>
      <c r="E3300" s="47">
        <f>(C3299+C3300)/2</f>
        <v>3.1615000000000002</v>
      </c>
      <c r="F3300" s="34">
        <f t="shared" ref="F3300:F3317" si="855">B3300-B3299</f>
        <v>2</v>
      </c>
      <c r="G3300" s="47">
        <f>E3300*F3300</f>
        <v>6.3230000000000004</v>
      </c>
      <c r="H3300" s="34"/>
      <c r="I3300" s="51"/>
      <c r="J3300" s="51"/>
      <c r="K3300" s="47"/>
      <c r="L3300" s="34"/>
      <c r="M3300" s="47"/>
      <c r="N3300" s="50"/>
      <c r="O3300" s="50"/>
      <c r="P3300" s="50"/>
      <c r="Q3300" s="52"/>
      <c r="R3300" s="21"/>
    </row>
    <row r="3301" spans="2:18" x14ac:dyDescent="0.2">
      <c r="B3301" s="34">
        <v>5</v>
      </c>
      <c r="C3301" s="47">
        <v>3.1150000000000002</v>
      </c>
      <c r="D3301" s="47"/>
      <c r="E3301" s="47">
        <f t="shared" ref="E3301:E3314" si="856">(C3300+C3301)/2</f>
        <v>3.1284999999999998</v>
      </c>
      <c r="F3301" s="34">
        <f t="shared" si="855"/>
        <v>3</v>
      </c>
      <c r="G3301" s="47">
        <f t="shared" ref="G3301:G3314" si="857">E3301*F3301</f>
        <v>9.3855000000000004</v>
      </c>
      <c r="H3301" s="34"/>
      <c r="I3301" s="51"/>
      <c r="J3301" s="51"/>
      <c r="K3301" s="47"/>
      <c r="L3301" s="34"/>
      <c r="M3301" s="47"/>
      <c r="N3301" s="50"/>
      <c r="O3301" s="50"/>
      <c r="P3301" s="50"/>
      <c r="Q3301" s="52"/>
      <c r="R3301" s="21"/>
    </row>
    <row r="3302" spans="2:18" x14ac:dyDescent="0.2">
      <c r="B3302" s="34">
        <v>7</v>
      </c>
      <c r="C3302" s="47">
        <v>1.9850000000000001</v>
      </c>
      <c r="D3302" s="47"/>
      <c r="E3302" s="47">
        <f t="shared" si="856"/>
        <v>2.5500000000000003</v>
      </c>
      <c r="F3302" s="34">
        <f t="shared" si="855"/>
        <v>2</v>
      </c>
      <c r="G3302" s="47">
        <f t="shared" si="857"/>
        <v>5.1000000000000005</v>
      </c>
      <c r="H3302" s="34"/>
      <c r="I3302" s="33"/>
      <c r="J3302" s="33"/>
      <c r="K3302" s="47"/>
      <c r="L3302" s="34"/>
      <c r="M3302" s="47"/>
      <c r="N3302" s="50"/>
      <c r="O3302" s="50"/>
      <c r="P3302" s="50"/>
      <c r="Q3302" s="52"/>
      <c r="R3302" s="21"/>
    </row>
    <row r="3303" spans="2:18" x14ac:dyDescent="0.2">
      <c r="B3303" s="34">
        <v>9</v>
      </c>
      <c r="C3303" s="47">
        <v>0.97299999999999998</v>
      </c>
      <c r="D3303" s="47"/>
      <c r="E3303" s="47">
        <f t="shared" si="856"/>
        <v>1.4790000000000001</v>
      </c>
      <c r="F3303" s="34">
        <f t="shared" si="855"/>
        <v>2</v>
      </c>
      <c r="G3303" s="47">
        <f t="shared" si="857"/>
        <v>2.9580000000000002</v>
      </c>
      <c r="H3303" s="34"/>
      <c r="I3303" s="33"/>
      <c r="J3303" s="33"/>
      <c r="K3303" s="47"/>
      <c r="L3303" s="34"/>
      <c r="M3303" s="47"/>
      <c r="N3303" s="50"/>
      <c r="O3303" s="50"/>
      <c r="P3303" s="50"/>
      <c r="Q3303" s="52"/>
      <c r="R3303" s="21"/>
    </row>
    <row r="3304" spans="2:18" x14ac:dyDescent="0.2">
      <c r="B3304" s="34">
        <v>11</v>
      </c>
      <c r="C3304" s="47">
        <v>0.38500000000000001</v>
      </c>
      <c r="D3304" s="47"/>
      <c r="E3304" s="47">
        <f t="shared" si="856"/>
        <v>0.67900000000000005</v>
      </c>
      <c r="F3304" s="34">
        <f t="shared" si="855"/>
        <v>2</v>
      </c>
      <c r="G3304" s="47">
        <f t="shared" si="857"/>
        <v>1.3580000000000001</v>
      </c>
      <c r="H3304" s="34"/>
      <c r="I3304" s="33"/>
      <c r="J3304" s="33"/>
      <c r="K3304" s="47"/>
      <c r="L3304" s="34"/>
      <c r="M3304" s="47"/>
      <c r="N3304" s="50"/>
      <c r="O3304" s="50"/>
      <c r="P3304" s="50"/>
      <c r="Q3304" s="52"/>
      <c r="R3304" s="21"/>
    </row>
    <row r="3305" spans="2:18" x14ac:dyDescent="0.2">
      <c r="B3305" s="34">
        <v>13</v>
      </c>
      <c r="C3305" s="47">
        <v>-0.51500000000000001</v>
      </c>
      <c r="D3305" s="47"/>
      <c r="E3305" s="47">
        <f t="shared" si="856"/>
        <v>-6.5000000000000002E-2</v>
      </c>
      <c r="F3305" s="34">
        <f t="shared" si="855"/>
        <v>2</v>
      </c>
      <c r="G3305" s="47">
        <f t="shared" si="857"/>
        <v>-0.13</v>
      </c>
      <c r="H3305" s="51"/>
      <c r="I3305" s="33"/>
      <c r="J3305" s="33"/>
      <c r="K3305" s="47"/>
      <c r="L3305" s="34"/>
      <c r="M3305" s="47"/>
      <c r="N3305" s="50"/>
      <c r="O3305" s="50"/>
      <c r="P3305" s="50"/>
      <c r="Q3305" s="52"/>
      <c r="R3305" s="21"/>
    </row>
    <row r="3306" spans="2:18" x14ac:dyDescent="0.2">
      <c r="B3306" s="34">
        <v>15</v>
      </c>
      <c r="C3306" s="47">
        <v>-0.70099999999999996</v>
      </c>
      <c r="D3306" s="47"/>
      <c r="E3306" s="47">
        <f t="shared" si="856"/>
        <v>-0.60799999999999998</v>
      </c>
      <c r="F3306" s="34">
        <f t="shared" si="855"/>
        <v>2</v>
      </c>
      <c r="G3306" s="47">
        <f t="shared" si="857"/>
        <v>-1.216</v>
      </c>
      <c r="H3306" s="51"/>
      <c r="I3306" s="33"/>
      <c r="J3306" s="33"/>
      <c r="K3306" s="47"/>
      <c r="L3306" s="34"/>
      <c r="M3306" s="47"/>
      <c r="N3306" s="50"/>
      <c r="O3306" s="50"/>
      <c r="P3306" s="50"/>
      <c r="Q3306" s="52"/>
      <c r="R3306" s="21"/>
    </row>
    <row r="3307" spans="2:18" x14ac:dyDescent="0.2">
      <c r="B3307" s="34">
        <v>17</v>
      </c>
      <c r="C3307" s="47">
        <v>-0.85799999999999998</v>
      </c>
      <c r="D3307" s="47"/>
      <c r="E3307" s="47">
        <f t="shared" si="856"/>
        <v>-0.77949999999999997</v>
      </c>
      <c r="F3307" s="34">
        <f t="shared" si="855"/>
        <v>2</v>
      </c>
      <c r="G3307" s="47">
        <f t="shared" si="857"/>
        <v>-1.5589999999999999</v>
      </c>
      <c r="H3307" s="51"/>
      <c r="I3307" s="33"/>
      <c r="J3307" s="33"/>
      <c r="K3307" s="47"/>
      <c r="L3307" s="34"/>
      <c r="M3307" s="47"/>
      <c r="N3307" s="53"/>
      <c r="O3307" s="53"/>
      <c r="P3307" s="53"/>
      <c r="Q3307" s="52"/>
      <c r="R3307" s="21"/>
    </row>
    <row r="3308" spans="2:18" x14ac:dyDescent="0.2">
      <c r="B3308" s="34">
        <v>19</v>
      </c>
      <c r="C3308" s="47">
        <v>-0.71499999999999997</v>
      </c>
      <c r="D3308" s="47"/>
      <c r="E3308" s="47">
        <f t="shared" si="856"/>
        <v>-0.78649999999999998</v>
      </c>
      <c r="F3308" s="34">
        <f t="shared" si="855"/>
        <v>2</v>
      </c>
      <c r="G3308" s="47">
        <f t="shared" si="857"/>
        <v>-1.573</v>
      </c>
      <c r="H3308" s="34"/>
      <c r="I3308" s="33"/>
      <c r="J3308" s="33"/>
      <c r="K3308" s="47"/>
      <c r="L3308" s="34"/>
      <c r="M3308" s="47"/>
      <c r="N3308" s="50"/>
      <c r="O3308" s="50"/>
      <c r="P3308" s="50"/>
      <c r="Q3308" s="52"/>
      <c r="R3308" s="21"/>
    </row>
    <row r="3309" spans="2:18" x14ac:dyDescent="0.2">
      <c r="B3309" s="34">
        <v>21</v>
      </c>
      <c r="C3309" s="47">
        <v>-0.55900000000000005</v>
      </c>
      <c r="D3309" s="47"/>
      <c r="E3309" s="47">
        <f t="shared" si="856"/>
        <v>-0.63700000000000001</v>
      </c>
      <c r="F3309" s="34">
        <f t="shared" si="855"/>
        <v>2</v>
      </c>
      <c r="G3309" s="47">
        <f t="shared" si="857"/>
        <v>-1.274</v>
      </c>
      <c r="H3309" s="34"/>
      <c r="I3309" s="33">
        <v>0</v>
      </c>
      <c r="J3309" s="33">
        <v>3.181</v>
      </c>
      <c r="K3309" s="47"/>
      <c r="L3309" s="34"/>
      <c r="M3309" s="47"/>
      <c r="N3309" s="53"/>
      <c r="O3309" s="53"/>
      <c r="P3309" s="53"/>
      <c r="Q3309" s="52"/>
      <c r="R3309" s="21"/>
    </row>
    <row r="3310" spans="2:18" x14ac:dyDescent="0.2">
      <c r="B3310" s="34">
        <v>23</v>
      </c>
      <c r="C3310" s="47">
        <v>0.41</v>
      </c>
      <c r="D3310" s="47"/>
      <c r="E3310" s="47">
        <f t="shared" si="856"/>
        <v>-7.4500000000000038E-2</v>
      </c>
      <c r="F3310" s="34">
        <f t="shared" si="855"/>
        <v>2</v>
      </c>
      <c r="G3310" s="47">
        <f t="shared" si="857"/>
        <v>-0.14900000000000008</v>
      </c>
      <c r="H3310" s="34"/>
      <c r="I3310" s="34">
        <f>I3311-(J3310-J3311)*2</f>
        <v>1.0199999999999996</v>
      </c>
      <c r="J3310" s="34">
        <v>3.12</v>
      </c>
      <c r="K3310" s="47">
        <f t="shared" ref="K3310:K3316" si="858">AVERAGE(J3309,J3310)</f>
        <v>3.1505000000000001</v>
      </c>
      <c r="L3310" s="34">
        <f t="shared" ref="L3310:L3316" si="859">I3310-I3309</f>
        <v>1.0199999999999996</v>
      </c>
      <c r="M3310" s="47">
        <f t="shared" ref="M3310:M3316" si="860">L3310*K3310</f>
        <v>3.2135099999999985</v>
      </c>
      <c r="N3310" s="53"/>
      <c r="O3310" s="53"/>
      <c r="P3310" s="53"/>
      <c r="Q3310" s="52"/>
      <c r="R3310" s="21"/>
    </row>
    <row r="3311" spans="2:18" x14ac:dyDescent="0.2">
      <c r="B3311" s="34">
        <v>25</v>
      </c>
      <c r="C3311" s="47">
        <v>1.5409999999999999</v>
      </c>
      <c r="D3311" s="47"/>
      <c r="E3311" s="47">
        <f t="shared" si="856"/>
        <v>0.97549999999999992</v>
      </c>
      <c r="F3311" s="34">
        <f t="shared" si="855"/>
        <v>2</v>
      </c>
      <c r="G3311" s="47">
        <f t="shared" si="857"/>
        <v>1.9509999999999998</v>
      </c>
      <c r="H3311" s="34"/>
      <c r="I3311" s="33">
        <f>I3312-7.5</f>
        <v>9.5</v>
      </c>
      <c r="J3311" s="33">
        <f>J3312</f>
        <v>-1.1200000000000001</v>
      </c>
      <c r="K3311" s="47">
        <f t="shared" si="858"/>
        <v>1</v>
      </c>
      <c r="L3311" s="34">
        <f t="shared" si="859"/>
        <v>8.48</v>
      </c>
      <c r="M3311" s="47">
        <f t="shared" si="860"/>
        <v>8.48</v>
      </c>
      <c r="N3311" s="50"/>
      <c r="O3311" s="50"/>
      <c r="P3311" s="50"/>
      <c r="Q3311" s="51"/>
      <c r="R3311" s="21"/>
    </row>
    <row r="3312" spans="2:18" x14ac:dyDescent="0.2">
      <c r="B3312" s="34">
        <v>27</v>
      </c>
      <c r="C3312" s="47">
        <v>2.41</v>
      </c>
      <c r="D3312" s="47"/>
      <c r="E3312" s="47">
        <f t="shared" si="856"/>
        <v>1.9755</v>
      </c>
      <c r="F3312" s="34">
        <f t="shared" si="855"/>
        <v>2</v>
      </c>
      <c r="G3312" s="47">
        <f t="shared" si="857"/>
        <v>3.9510000000000001</v>
      </c>
      <c r="H3312" s="54"/>
      <c r="I3312" s="33">
        <v>17</v>
      </c>
      <c r="J3312" s="33">
        <v>-1.1200000000000001</v>
      </c>
      <c r="K3312" s="47">
        <f t="shared" si="858"/>
        <v>-1.1200000000000001</v>
      </c>
      <c r="L3312" s="34">
        <f t="shared" si="859"/>
        <v>7.5</v>
      </c>
      <c r="M3312" s="47">
        <f t="shared" si="860"/>
        <v>-8.4</v>
      </c>
      <c r="N3312" s="50"/>
      <c r="O3312" s="50"/>
      <c r="P3312" s="50"/>
      <c r="Q3312" s="51"/>
      <c r="R3312" s="21"/>
    </row>
    <row r="3313" spans="2:18" x14ac:dyDescent="0.2">
      <c r="B3313" s="34">
        <v>29</v>
      </c>
      <c r="C3313" s="47">
        <v>3.38</v>
      </c>
      <c r="D3313" s="47"/>
      <c r="E3313" s="47">
        <f t="shared" si="856"/>
        <v>2.895</v>
      </c>
      <c r="F3313" s="34">
        <f t="shared" si="855"/>
        <v>2</v>
      </c>
      <c r="G3313" s="47">
        <f t="shared" si="857"/>
        <v>5.79</v>
      </c>
      <c r="H3313" s="54"/>
      <c r="I3313" s="34">
        <f>I3312+7.5</f>
        <v>24.5</v>
      </c>
      <c r="J3313" s="34">
        <f>J3312</f>
        <v>-1.1200000000000001</v>
      </c>
      <c r="K3313" s="47">
        <f t="shared" si="858"/>
        <v>-1.1200000000000001</v>
      </c>
      <c r="L3313" s="34">
        <f t="shared" si="859"/>
        <v>7.5</v>
      </c>
      <c r="M3313" s="47">
        <f t="shared" si="860"/>
        <v>-8.4</v>
      </c>
      <c r="N3313" s="50"/>
      <c r="O3313" s="50"/>
      <c r="P3313" s="50"/>
      <c r="Q3313" s="51"/>
      <c r="R3313" s="21"/>
    </row>
    <row r="3314" spans="2:18" x14ac:dyDescent="0.2">
      <c r="B3314" s="48">
        <v>30</v>
      </c>
      <c r="C3314" s="55">
        <v>3.3410000000000002</v>
      </c>
      <c r="D3314" s="55"/>
      <c r="E3314" s="47">
        <f t="shared" si="856"/>
        <v>3.3605</v>
      </c>
      <c r="F3314" s="34">
        <f t="shared" si="855"/>
        <v>1</v>
      </c>
      <c r="G3314" s="47">
        <f t="shared" si="857"/>
        <v>3.3605</v>
      </c>
      <c r="H3314" s="54"/>
      <c r="I3314" s="34">
        <f>I3313+(J3314-J3313)*2</f>
        <v>32.5</v>
      </c>
      <c r="J3314" s="34">
        <v>2.88</v>
      </c>
      <c r="K3314" s="47">
        <f t="shared" si="858"/>
        <v>0.87999999999999989</v>
      </c>
      <c r="L3314" s="34">
        <f t="shared" si="859"/>
        <v>8</v>
      </c>
      <c r="M3314" s="47">
        <f t="shared" si="860"/>
        <v>7.0399999999999991</v>
      </c>
      <c r="N3314" s="50"/>
      <c r="O3314" s="50"/>
      <c r="P3314" s="50"/>
      <c r="Q3314" s="51"/>
      <c r="R3314" s="21"/>
    </row>
    <row r="3315" spans="2:18" x14ac:dyDescent="0.2">
      <c r="B3315" s="48">
        <v>32</v>
      </c>
      <c r="C3315" s="55">
        <v>2.89</v>
      </c>
      <c r="D3315" s="55"/>
      <c r="E3315" s="47">
        <f>(C3314+C3315)/2</f>
        <v>3.1154999999999999</v>
      </c>
      <c r="F3315" s="34">
        <f t="shared" si="855"/>
        <v>2</v>
      </c>
      <c r="G3315" s="47">
        <f>E3315*F3315</f>
        <v>6.2309999999999999</v>
      </c>
      <c r="H3315" s="54"/>
      <c r="I3315" s="34">
        <v>37</v>
      </c>
      <c r="J3315" s="56">
        <v>2.8410000000000002</v>
      </c>
      <c r="K3315" s="47">
        <f t="shared" si="858"/>
        <v>2.8605</v>
      </c>
      <c r="L3315" s="34">
        <f t="shared" si="859"/>
        <v>4.5</v>
      </c>
      <c r="M3315" s="47">
        <f t="shared" si="860"/>
        <v>12.872250000000001</v>
      </c>
      <c r="N3315" s="51"/>
      <c r="O3315" s="53"/>
      <c r="P3315" s="53"/>
      <c r="Q3315" s="51"/>
    </row>
    <row r="3316" spans="2:18" x14ac:dyDescent="0.2">
      <c r="B3316" s="48">
        <v>37</v>
      </c>
      <c r="C3316" s="55">
        <v>2.8410000000000002</v>
      </c>
      <c r="D3316" s="55"/>
      <c r="E3316" s="47">
        <f>(C3315+C3316)/2</f>
        <v>2.8654999999999999</v>
      </c>
      <c r="F3316" s="34">
        <f t="shared" si="855"/>
        <v>5</v>
      </c>
      <c r="G3316" s="47">
        <f>E3316*F3316</f>
        <v>14.327500000000001</v>
      </c>
      <c r="H3316" s="54"/>
      <c r="I3316" s="48">
        <v>40</v>
      </c>
      <c r="J3316" s="48">
        <v>2.8519999999999999</v>
      </c>
      <c r="K3316" s="47">
        <f t="shared" si="858"/>
        <v>2.8464999999999998</v>
      </c>
      <c r="L3316" s="34">
        <f t="shared" si="859"/>
        <v>3</v>
      </c>
      <c r="M3316" s="47">
        <f t="shared" si="860"/>
        <v>8.5395000000000003</v>
      </c>
      <c r="N3316" s="51"/>
      <c r="O3316" s="57"/>
      <c r="P3316" s="57"/>
      <c r="Q3316" s="51"/>
    </row>
    <row r="3317" spans="2:18" x14ac:dyDescent="0.2">
      <c r="B3317" s="48">
        <v>40</v>
      </c>
      <c r="C3317" s="55">
        <v>2.8519999999999999</v>
      </c>
      <c r="D3317" s="55"/>
      <c r="E3317" s="47">
        <f t="shared" ref="E3317" si="861">(C3316+C3317)/2</f>
        <v>2.8464999999999998</v>
      </c>
      <c r="F3317" s="34">
        <f t="shared" si="855"/>
        <v>3</v>
      </c>
      <c r="G3317" s="47">
        <f t="shared" ref="G3317" si="862">E3317*F3317</f>
        <v>8.5395000000000003</v>
      </c>
      <c r="H3317" s="51"/>
      <c r="I3317" s="48"/>
      <c r="J3317" s="48"/>
      <c r="K3317" s="47"/>
      <c r="L3317" s="34"/>
      <c r="M3317" s="47"/>
      <c r="N3317" s="51"/>
      <c r="O3317" s="57"/>
      <c r="P3317" s="57"/>
      <c r="Q3317" s="51"/>
    </row>
    <row r="3318" spans="2:18" x14ac:dyDescent="0.2">
      <c r="B3318" s="48"/>
      <c r="C3318" s="55"/>
      <c r="D3318" s="55"/>
      <c r="E3318" s="47"/>
      <c r="F3318" s="34"/>
      <c r="G3318" s="47"/>
      <c r="H3318" s="51"/>
      <c r="I3318" s="48"/>
      <c r="J3318" s="48"/>
      <c r="K3318" s="47"/>
      <c r="L3318" s="34"/>
      <c r="M3318" s="47"/>
      <c r="N3318" s="57"/>
      <c r="O3318" s="57"/>
      <c r="P3318" s="57"/>
      <c r="Q3318" s="51"/>
    </row>
    <row r="3319" spans="2:18" x14ac:dyDescent="0.2">
      <c r="B3319" s="48"/>
      <c r="C3319" s="55"/>
      <c r="D3319" s="55"/>
      <c r="E3319" s="47"/>
      <c r="F3319" s="34"/>
      <c r="G3319" s="47"/>
      <c r="H3319" s="51"/>
      <c r="I3319" s="48"/>
      <c r="J3319" s="48"/>
      <c r="K3319" s="47"/>
      <c r="L3319" s="34"/>
      <c r="M3319" s="47"/>
      <c r="N3319" s="57"/>
      <c r="O3319" s="57"/>
      <c r="P3319" s="57"/>
      <c r="Q3319" s="51"/>
    </row>
    <row r="3320" spans="2:18" x14ac:dyDescent="0.2">
      <c r="B3320" s="48"/>
      <c r="C3320" s="55"/>
      <c r="D3320" s="55"/>
      <c r="E3320" s="47"/>
      <c r="F3320" s="34"/>
      <c r="G3320" s="47"/>
      <c r="H3320" s="51"/>
      <c r="I3320" s="48"/>
      <c r="J3320" s="48"/>
      <c r="K3320" s="47"/>
      <c r="L3320" s="34"/>
      <c r="M3320" s="47"/>
      <c r="N3320" s="57"/>
      <c r="O3320" s="57"/>
      <c r="P3320" s="57"/>
      <c r="Q3320" s="51"/>
    </row>
    <row r="3321" spans="2:18" x14ac:dyDescent="0.2">
      <c r="B3321" s="48"/>
      <c r="C3321" s="55"/>
      <c r="D3321" s="55"/>
      <c r="E3321" s="47"/>
      <c r="F3321" s="34"/>
      <c r="G3321" s="47"/>
      <c r="H3321" s="47"/>
      <c r="I3321" s="48"/>
      <c r="J3321" s="48"/>
      <c r="K3321" s="47"/>
      <c r="L3321" s="34"/>
      <c r="M3321" s="47"/>
      <c r="N3321" s="57"/>
      <c r="O3321" s="57"/>
      <c r="P3321" s="57"/>
      <c r="Q3321" s="51"/>
    </row>
    <row r="3322" spans="2:18" x14ac:dyDescent="0.2">
      <c r="B3322" s="48"/>
      <c r="C3322" s="55"/>
      <c r="D3322" s="55"/>
      <c r="E3322" s="47"/>
      <c r="F3322" s="34"/>
      <c r="G3322" s="47"/>
      <c r="H3322" s="47"/>
      <c r="I3322" s="48"/>
      <c r="J3322" s="48"/>
      <c r="K3322" s="47"/>
      <c r="L3322" s="34"/>
      <c r="M3322" s="47"/>
      <c r="N3322" s="53"/>
      <c r="O3322" s="57"/>
      <c r="P3322" s="57"/>
      <c r="Q3322" s="51"/>
    </row>
    <row r="3323" spans="2:18" x14ac:dyDescent="0.2">
      <c r="B3323" s="48"/>
      <c r="C3323" s="55"/>
      <c r="D3323" s="55"/>
      <c r="E3323" s="47"/>
      <c r="F3323" s="34"/>
      <c r="G3323" s="47"/>
      <c r="H3323" s="47"/>
      <c r="I3323" s="48"/>
      <c r="J3323" s="48"/>
      <c r="K3323" s="47"/>
      <c r="L3323" s="34"/>
      <c r="M3323" s="47"/>
      <c r="N3323" s="50"/>
      <c r="O3323" s="50"/>
      <c r="P3323" s="50"/>
      <c r="Q3323" s="51"/>
      <c r="R3323" s="21"/>
    </row>
    <row r="3324" spans="2:18" x14ac:dyDescent="0.2">
      <c r="B3324" s="48"/>
      <c r="C3324" s="55"/>
      <c r="D3324" s="55"/>
      <c r="E3324" s="47"/>
      <c r="F3324" s="34"/>
      <c r="G3324" s="47"/>
      <c r="H3324" s="47"/>
      <c r="I3324" s="47"/>
      <c r="J3324" s="48"/>
      <c r="K3324" s="47"/>
      <c r="L3324" s="34"/>
      <c r="M3324" s="47"/>
      <c r="N3324" s="50"/>
      <c r="O3324" s="50"/>
      <c r="P3324" s="50"/>
      <c r="Q3324" s="51"/>
      <c r="R3324" s="21"/>
    </row>
    <row r="3325" spans="2:18" x14ac:dyDescent="0.2">
      <c r="B3325" s="48"/>
      <c r="C3325" s="55"/>
      <c r="D3325" s="55"/>
      <c r="E3325" s="47"/>
      <c r="F3325" s="34"/>
      <c r="G3325" s="47"/>
      <c r="H3325" s="47"/>
      <c r="I3325" s="47"/>
      <c r="J3325" s="48"/>
      <c r="K3325" s="47"/>
      <c r="L3325" s="34"/>
      <c r="M3325" s="47"/>
      <c r="N3325" s="50"/>
      <c r="O3325" s="50"/>
      <c r="P3325" s="50"/>
      <c r="Q3325" s="51"/>
      <c r="R3325" s="21"/>
    </row>
    <row r="3326" spans="2:18" x14ac:dyDescent="0.2">
      <c r="B3326" s="48"/>
      <c r="C3326" s="55"/>
      <c r="D3326" s="55"/>
      <c r="E3326" s="47"/>
      <c r="F3326" s="34">
        <f>SUM(F3300:F3325)</f>
        <v>40</v>
      </c>
      <c r="G3326" s="47">
        <f>SUM(G3300:G3325)</f>
        <v>63.373999999999995</v>
      </c>
      <c r="H3326" s="47"/>
      <c r="I3326" s="47"/>
      <c r="J3326" s="48"/>
      <c r="K3326" s="47"/>
      <c r="L3326" s="34">
        <f>SUM(L3301:L3325)</f>
        <v>40</v>
      </c>
      <c r="M3326" s="34">
        <f>SUM(M3301:M3325)</f>
        <v>23.34526</v>
      </c>
      <c r="N3326" s="50"/>
      <c r="O3326" s="50"/>
      <c r="P3326" s="50"/>
      <c r="Q3326" s="51"/>
      <c r="R3326" s="21"/>
    </row>
    <row r="3327" spans="2:18" x14ac:dyDescent="0.2">
      <c r="B3327" s="48"/>
      <c r="C3327" s="55"/>
      <c r="D3327" s="55"/>
      <c r="E3327" s="47"/>
      <c r="F3327" s="34"/>
      <c r="G3327" s="47"/>
      <c r="H3327" s="34"/>
      <c r="I3327" s="47"/>
      <c r="J3327" s="48"/>
      <c r="K3327" s="47"/>
      <c r="L3327" s="34"/>
      <c r="M3327" s="47"/>
      <c r="N3327" s="50"/>
      <c r="O3327" s="50"/>
      <c r="P3327" s="50"/>
      <c r="Q3327" s="51"/>
      <c r="R3327" s="21"/>
    </row>
    <row r="3328" spans="2:18" x14ac:dyDescent="0.2">
      <c r="B3328" s="52"/>
      <c r="C3328" s="59"/>
      <c r="D3328" s="59"/>
      <c r="E3328" s="51"/>
      <c r="F3328" s="51"/>
      <c r="G3328" s="51"/>
      <c r="H3328" s="51"/>
      <c r="I3328" s="47"/>
      <c r="J3328" s="48"/>
      <c r="K3328" s="47"/>
      <c r="L3328" s="34"/>
      <c r="M3328" s="47"/>
      <c r="N3328" s="51"/>
      <c r="O3328" s="51"/>
      <c r="P3328" s="51"/>
      <c r="Q3328" s="51"/>
    </row>
    <row r="3329" spans="2:18" x14ac:dyDescent="0.2">
      <c r="B3329" s="52"/>
      <c r="C3329" s="59"/>
      <c r="D3329" s="59"/>
      <c r="E3329" s="51"/>
      <c r="F3329" s="51"/>
      <c r="G3329" s="51"/>
      <c r="H3329" s="34" t="s">
        <v>10</v>
      </c>
      <c r="I3329" s="34"/>
      <c r="J3329" s="34">
        <f>G3326</f>
        <v>63.373999999999995</v>
      </c>
      <c r="K3329" s="47" t="s">
        <v>11</v>
      </c>
      <c r="L3329" s="34">
        <f>M3326</f>
        <v>23.34526</v>
      </c>
      <c r="M3329" s="47">
        <f>J3329-L3329</f>
        <v>40.028739999999999</v>
      </c>
      <c r="N3329" s="51"/>
      <c r="O3329" s="51"/>
      <c r="P3329" s="51"/>
      <c r="Q3329" s="51"/>
    </row>
    <row r="3330" spans="2:18" x14ac:dyDescent="0.2">
      <c r="B3330" s="52"/>
      <c r="C3330" s="59"/>
      <c r="D3330" s="59"/>
      <c r="E3330" s="51"/>
      <c r="F3330" s="51"/>
      <c r="G3330" s="51"/>
      <c r="H3330" s="51"/>
      <c r="I3330" s="51"/>
      <c r="J3330" s="60"/>
      <c r="K3330" s="51"/>
      <c r="L3330" s="51"/>
      <c r="M3330" s="51"/>
      <c r="N3330" s="51"/>
      <c r="O3330" s="51"/>
      <c r="P3330" s="51"/>
      <c r="Q3330" s="51"/>
    </row>
    <row r="3331" spans="2:18" ht="15" x14ac:dyDescent="0.2">
      <c r="B3331" s="58"/>
      <c r="C3331" s="61"/>
      <c r="D3331" s="61"/>
      <c r="E3331" s="58"/>
      <c r="F3331" s="54" t="s">
        <v>7</v>
      </c>
      <c r="G3331" s="54"/>
      <c r="H3331" s="160">
        <v>19</v>
      </c>
      <c r="I3331" s="160"/>
      <c r="J3331" s="58"/>
      <c r="K3331" s="58"/>
      <c r="L3331" s="58"/>
      <c r="M3331" s="58"/>
      <c r="N3331" s="57"/>
      <c r="O3331" s="57"/>
      <c r="P3331" s="57"/>
      <c r="Q3331" s="51"/>
    </row>
    <row r="3332" spans="2:18" x14ac:dyDescent="0.2">
      <c r="B3332" s="161" t="s">
        <v>8</v>
      </c>
      <c r="C3332" s="161"/>
      <c r="D3332" s="161"/>
      <c r="E3332" s="161"/>
      <c r="F3332" s="161"/>
      <c r="G3332" s="161"/>
      <c r="H3332" s="51"/>
      <c r="I3332" s="161" t="s">
        <v>9</v>
      </c>
      <c r="J3332" s="161"/>
      <c r="K3332" s="161"/>
      <c r="L3332" s="161"/>
      <c r="M3332" s="161"/>
      <c r="N3332" s="62"/>
      <c r="O3332" s="62"/>
      <c r="P3332" s="50">
        <f>I3347-I3345</f>
        <v>15</v>
      </c>
      <c r="Q3332" s="51"/>
    </row>
    <row r="3333" spans="2:18" x14ac:dyDescent="0.2">
      <c r="B3333" s="34">
        <v>0</v>
      </c>
      <c r="C3333" s="47">
        <v>3.51</v>
      </c>
      <c r="D3333" s="47"/>
      <c r="E3333" s="34"/>
      <c r="F3333" s="34"/>
      <c r="G3333" s="34"/>
      <c r="H3333" s="34"/>
      <c r="I3333" s="33"/>
      <c r="J3333" s="33"/>
      <c r="K3333" s="47"/>
      <c r="L3333" s="34"/>
      <c r="M3333" s="47"/>
      <c r="N3333" s="50"/>
      <c r="O3333" s="50"/>
      <c r="P3333" s="50"/>
      <c r="Q3333" s="51"/>
      <c r="R3333" s="21"/>
    </row>
    <row r="3334" spans="2:18" x14ac:dyDescent="0.2">
      <c r="B3334" s="34">
        <v>3</v>
      </c>
      <c r="C3334" s="47">
        <v>3.5489999999999999</v>
      </c>
      <c r="D3334" s="47"/>
      <c r="E3334" s="47">
        <f>(C3333+C3334)/2</f>
        <v>3.5294999999999996</v>
      </c>
      <c r="F3334" s="34">
        <f t="shared" ref="F3334:F3351" si="863">B3334-B3333</f>
        <v>3</v>
      </c>
      <c r="G3334" s="47">
        <f>E3334*F3334</f>
        <v>10.5885</v>
      </c>
      <c r="H3334" s="34"/>
      <c r="I3334" s="51"/>
      <c r="J3334" s="51"/>
      <c r="K3334" s="47"/>
      <c r="L3334" s="34"/>
      <c r="M3334" s="47"/>
      <c r="N3334" s="50"/>
      <c r="O3334" s="50"/>
      <c r="P3334" s="50"/>
      <c r="Q3334" s="52"/>
      <c r="R3334" s="21"/>
    </row>
    <row r="3335" spans="2:18" x14ac:dyDescent="0.2">
      <c r="B3335" s="34">
        <v>6</v>
      </c>
      <c r="C3335" s="47">
        <v>3.528</v>
      </c>
      <c r="D3335" s="47"/>
      <c r="E3335" s="47">
        <f t="shared" ref="E3335:E3348" si="864">(C3334+C3335)/2</f>
        <v>3.5385</v>
      </c>
      <c r="F3335" s="34">
        <f t="shared" si="863"/>
        <v>3</v>
      </c>
      <c r="G3335" s="47">
        <f t="shared" ref="G3335:G3348" si="865">E3335*F3335</f>
        <v>10.615500000000001</v>
      </c>
      <c r="H3335" s="34"/>
      <c r="I3335" s="51"/>
      <c r="J3335" s="51"/>
      <c r="K3335" s="47"/>
      <c r="L3335" s="34"/>
      <c r="M3335" s="47"/>
      <c r="N3335" s="50"/>
      <c r="O3335" s="50"/>
      <c r="P3335" s="50"/>
      <c r="Q3335" s="52"/>
      <c r="R3335" s="21"/>
    </row>
    <row r="3336" spans="2:18" x14ac:dyDescent="0.2">
      <c r="B3336" s="34">
        <v>7</v>
      </c>
      <c r="C3336" s="47">
        <v>3.4590000000000001</v>
      </c>
      <c r="D3336" s="47"/>
      <c r="E3336" s="47">
        <f t="shared" si="864"/>
        <v>3.4935</v>
      </c>
      <c r="F3336" s="34">
        <f t="shared" si="863"/>
        <v>1</v>
      </c>
      <c r="G3336" s="47">
        <f t="shared" si="865"/>
        <v>3.4935</v>
      </c>
      <c r="H3336" s="34"/>
      <c r="I3336" s="33"/>
      <c r="J3336" s="33"/>
      <c r="K3336" s="47"/>
      <c r="L3336" s="34"/>
      <c r="M3336" s="47"/>
      <c r="N3336" s="50"/>
      <c r="O3336" s="50"/>
      <c r="P3336" s="50"/>
      <c r="Q3336" s="52"/>
      <c r="R3336" s="21"/>
    </row>
    <row r="3337" spans="2:18" x14ac:dyDescent="0.2">
      <c r="B3337" s="34">
        <v>9</v>
      </c>
      <c r="C3337" s="47">
        <v>2.3410000000000002</v>
      </c>
      <c r="D3337" s="47"/>
      <c r="E3337" s="47">
        <f t="shared" si="864"/>
        <v>2.9000000000000004</v>
      </c>
      <c r="F3337" s="34">
        <f t="shared" si="863"/>
        <v>2</v>
      </c>
      <c r="G3337" s="47">
        <f t="shared" si="865"/>
        <v>5.8000000000000007</v>
      </c>
      <c r="H3337" s="34"/>
      <c r="I3337" s="33"/>
      <c r="J3337" s="33"/>
      <c r="K3337" s="47"/>
      <c r="L3337" s="34"/>
      <c r="M3337" s="47"/>
      <c r="N3337" s="50"/>
      <c r="O3337" s="50"/>
      <c r="P3337" s="50"/>
      <c r="Q3337" s="52"/>
      <c r="R3337" s="21"/>
    </row>
    <row r="3338" spans="2:18" x14ac:dyDescent="0.2">
      <c r="B3338" s="34">
        <v>11</v>
      </c>
      <c r="C3338" s="47">
        <v>1.0880000000000001</v>
      </c>
      <c r="D3338" s="47"/>
      <c r="E3338" s="47">
        <f t="shared" si="864"/>
        <v>1.7145000000000001</v>
      </c>
      <c r="F3338" s="34">
        <f t="shared" si="863"/>
        <v>2</v>
      </c>
      <c r="G3338" s="47">
        <f t="shared" si="865"/>
        <v>3.4290000000000003</v>
      </c>
      <c r="H3338" s="34"/>
      <c r="I3338" s="33"/>
      <c r="J3338" s="33"/>
      <c r="K3338" s="47"/>
      <c r="L3338" s="34"/>
      <c r="M3338" s="47"/>
      <c r="N3338" s="50"/>
      <c r="O3338" s="50"/>
      <c r="P3338" s="50"/>
      <c r="Q3338" s="52"/>
      <c r="R3338" s="21"/>
    </row>
    <row r="3339" spans="2:18" x14ac:dyDescent="0.2">
      <c r="B3339" s="34">
        <v>13</v>
      </c>
      <c r="C3339" s="47">
        <v>-0.15</v>
      </c>
      <c r="D3339" s="47"/>
      <c r="E3339" s="47">
        <f t="shared" si="864"/>
        <v>0.46900000000000003</v>
      </c>
      <c r="F3339" s="34">
        <f t="shared" si="863"/>
        <v>2</v>
      </c>
      <c r="G3339" s="47">
        <f t="shared" si="865"/>
        <v>0.93800000000000006</v>
      </c>
      <c r="H3339" s="51"/>
      <c r="I3339" s="33"/>
      <c r="J3339" s="33"/>
      <c r="K3339" s="47"/>
      <c r="L3339" s="34"/>
      <c r="M3339" s="47"/>
      <c r="N3339" s="50"/>
      <c r="O3339" s="50"/>
      <c r="P3339" s="50"/>
      <c r="Q3339" s="52"/>
      <c r="R3339" s="21"/>
    </row>
    <row r="3340" spans="2:18" x14ac:dyDescent="0.2">
      <c r="B3340" s="34">
        <v>15</v>
      </c>
      <c r="C3340" s="47">
        <v>-0.46100000000000002</v>
      </c>
      <c r="D3340" s="47"/>
      <c r="E3340" s="47">
        <f t="shared" si="864"/>
        <v>-0.30549999999999999</v>
      </c>
      <c r="F3340" s="34">
        <f t="shared" si="863"/>
        <v>2</v>
      </c>
      <c r="G3340" s="47">
        <f t="shared" si="865"/>
        <v>-0.61099999999999999</v>
      </c>
      <c r="H3340" s="51"/>
      <c r="I3340" s="33"/>
      <c r="J3340" s="33"/>
      <c r="K3340" s="47"/>
      <c r="L3340" s="34"/>
      <c r="M3340" s="47"/>
      <c r="N3340" s="50"/>
      <c r="O3340" s="50"/>
      <c r="P3340" s="50"/>
      <c r="Q3340" s="52"/>
      <c r="R3340" s="21"/>
    </row>
    <row r="3341" spans="2:18" x14ac:dyDescent="0.2">
      <c r="B3341" s="34">
        <v>18</v>
      </c>
      <c r="C3341" s="47">
        <v>-0.55500000000000005</v>
      </c>
      <c r="D3341" s="47"/>
      <c r="E3341" s="47">
        <f t="shared" si="864"/>
        <v>-0.50800000000000001</v>
      </c>
      <c r="F3341" s="34">
        <f t="shared" si="863"/>
        <v>3</v>
      </c>
      <c r="G3341" s="47">
        <f t="shared" si="865"/>
        <v>-1.524</v>
      </c>
      <c r="H3341" s="51"/>
      <c r="I3341" s="33"/>
      <c r="J3341" s="33"/>
      <c r="K3341" s="47"/>
      <c r="L3341" s="34"/>
      <c r="M3341" s="47"/>
      <c r="N3341" s="53"/>
      <c r="O3341" s="53"/>
      <c r="P3341" s="53"/>
      <c r="Q3341" s="52"/>
      <c r="R3341" s="21"/>
    </row>
    <row r="3342" spans="2:18" x14ac:dyDescent="0.2">
      <c r="B3342" s="34">
        <v>19</v>
      </c>
      <c r="C3342" s="47">
        <v>-0.65200000000000002</v>
      </c>
      <c r="D3342" s="47"/>
      <c r="E3342" s="47">
        <f t="shared" si="864"/>
        <v>-0.60350000000000004</v>
      </c>
      <c r="F3342" s="34">
        <f t="shared" si="863"/>
        <v>1</v>
      </c>
      <c r="G3342" s="47">
        <f t="shared" si="865"/>
        <v>-0.60350000000000004</v>
      </c>
      <c r="H3342" s="34"/>
      <c r="I3342" s="33"/>
      <c r="J3342" s="33"/>
      <c r="K3342" s="47"/>
      <c r="L3342" s="34"/>
      <c r="M3342" s="47"/>
      <c r="N3342" s="50"/>
      <c r="O3342" s="50"/>
      <c r="P3342" s="50"/>
      <c r="Q3342" s="52"/>
      <c r="R3342" s="21"/>
    </row>
    <row r="3343" spans="2:18" x14ac:dyDescent="0.2">
      <c r="B3343" s="34">
        <v>21</v>
      </c>
      <c r="C3343" s="47">
        <v>-0.55200000000000005</v>
      </c>
      <c r="D3343" s="47"/>
      <c r="E3343" s="47">
        <f t="shared" si="864"/>
        <v>-0.60200000000000009</v>
      </c>
      <c r="F3343" s="34">
        <f t="shared" si="863"/>
        <v>2</v>
      </c>
      <c r="G3343" s="47">
        <f t="shared" si="865"/>
        <v>-1.2040000000000002</v>
      </c>
      <c r="H3343" s="34"/>
      <c r="I3343" s="33">
        <v>0</v>
      </c>
      <c r="J3343" s="33">
        <v>3.51</v>
      </c>
      <c r="K3343" s="47"/>
      <c r="L3343" s="34"/>
      <c r="M3343" s="47"/>
      <c r="N3343" s="53"/>
      <c r="O3343" s="53"/>
      <c r="P3343" s="53"/>
      <c r="Q3343" s="52"/>
      <c r="R3343" s="21"/>
    </row>
    <row r="3344" spans="2:18" x14ac:dyDescent="0.2">
      <c r="B3344" s="34">
        <v>25</v>
      </c>
      <c r="C3344" s="47">
        <v>-0.35199999999999998</v>
      </c>
      <c r="D3344" s="47"/>
      <c r="E3344" s="47">
        <f t="shared" si="864"/>
        <v>-0.45200000000000001</v>
      </c>
      <c r="F3344" s="34">
        <f t="shared" si="863"/>
        <v>4</v>
      </c>
      <c r="G3344" s="47">
        <f t="shared" si="865"/>
        <v>-1.8080000000000001</v>
      </c>
      <c r="H3344" s="34"/>
      <c r="I3344" s="34">
        <f>I3345-(J3344-J3345)*2</f>
        <v>0.78000000000000114</v>
      </c>
      <c r="J3344" s="34">
        <v>3.46</v>
      </c>
      <c r="K3344" s="47">
        <f t="shared" ref="K3344:K3349" si="866">AVERAGE(J3343,J3344)</f>
        <v>3.4849999999999999</v>
      </c>
      <c r="L3344" s="34">
        <f t="shared" ref="L3344:L3349" si="867">I3344-I3343</f>
        <v>0.78000000000000114</v>
      </c>
      <c r="M3344" s="47">
        <f t="shared" ref="M3344:M3349" si="868">L3344*K3344</f>
        <v>2.7183000000000037</v>
      </c>
      <c r="N3344" s="53"/>
      <c r="O3344" s="53"/>
      <c r="P3344" s="53"/>
      <c r="Q3344" s="52"/>
      <c r="R3344" s="21"/>
    </row>
    <row r="3345" spans="2:18" x14ac:dyDescent="0.2">
      <c r="B3345" s="34">
        <v>25</v>
      </c>
      <c r="C3345" s="47">
        <v>0.64</v>
      </c>
      <c r="D3345" s="47"/>
      <c r="E3345" s="47">
        <f t="shared" si="864"/>
        <v>0.14400000000000002</v>
      </c>
      <c r="F3345" s="34">
        <f t="shared" si="863"/>
        <v>0</v>
      </c>
      <c r="G3345" s="47">
        <f t="shared" si="865"/>
        <v>0</v>
      </c>
      <c r="H3345" s="34"/>
      <c r="I3345" s="33">
        <f>I3346-7.5</f>
        <v>11.5</v>
      </c>
      <c r="J3345" s="33">
        <f>J3346</f>
        <v>-1.9</v>
      </c>
      <c r="K3345" s="47">
        <f t="shared" si="866"/>
        <v>0.78</v>
      </c>
      <c r="L3345" s="34">
        <f t="shared" si="867"/>
        <v>10.719999999999999</v>
      </c>
      <c r="M3345" s="47">
        <f t="shared" si="868"/>
        <v>8.3615999999999993</v>
      </c>
      <c r="N3345" s="50"/>
      <c r="O3345" s="50"/>
      <c r="P3345" s="50"/>
      <c r="Q3345" s="51"/>
      <c r="R3345" s="21"/>
    </row>
    <row r="3346" spans="2:18" x14ac:dyDescent="0.2">
      <c r="B3346" s="34">
        <v>27</v>
      </c>
      <c r="C3346" s="47">
        <v>1.341</v>
      </c>
      <c r="D3346" s="47"/>
      <c r="E3346" s="47">
        <f t="shared" si="864"/>
        <v>0.99049999999999994</v>
      </c>
      <c r="F3346" s="34">
        <f t="shared" si="863"/>
        <v>2</v>
      </c>
      <c r="G3346" s="47">
        <f t="shared" si="865"/>
        <v>1.9809999999999999</v>
      </c>
      <c r="H3346" s="54"/>
      <c r="I3346" s="33">
        <v>19</v>
      </c>
      <c r="J3346" s="33">
        <v>-1.9</v>
      </c>
      <c r="K3346" s="47">
        <f t="shared" si="866"/>
        <v>-1.9</v>
      </c>
      <c r="L3346" s="34">
        <f t="shared" si="867"/>
        <v>7.5</v>
      </c>
      <c r="M3346" s="47">
        <f t="shared" si="868"/>
        <v>-14.25</v>
      </c>
      <c r="N3346" s="50"/>
      <c r="O3346" s="50"/>
      <c r="P3346" s="50"/>
      <c r="Q3346" s="51"/>
      <c r="R3346" s="21"/>
    </row>
    <row r="3347" spans="2:18" x14ac:dyDescent="0.2">
      <c r="B3347" s="34">
        <v>29</v>
      </c>
      <c r="C3347" s="47">
        <v>2.3410000000000002</v>
      </c>
      <c r="D3347" s="47"/>
      <c r="E3347" s="47">
        <f t="shared" si="864"/>
        <v>1.8410000000000002</v>
      </c>
      <c r="F3347" s="34">
        <f t="shared" si="863"/>
        <v>2</v>
      </c>
      <c r="G3347" s="47">
        <f t="shared" si="865"/>
        <v>3.6820000000000004</v>
      </c>
      <c r="H3347" s="54"/>
      <c r="I3347" s="34">
        <f>I3346+7.5</f>
        <v>26.5</v>
      </c>
      <c r="J3347" s="34">
        <f>J3346</f>
        <v>-1.9</v>
      </c>
      <c r="K3347" s="47">
        <f t="shared" si="866"/>
        <v>-1.9</v>
      </c>
      <c r="L3347" s="34">
        <f t="shared" si="867"/>
        <v>7.5</v>
      </c>
      <c r="M3347" s="47">
        <f t="shared" si="868"/>
        <v>-14.25</v>
      </c>
      <c r="N3347" s="50"/>
      <c r="O3347" s="50"/>
      <c r="P3347" s="50"/>
      <c r="Q3347" s="51"/>
      <c r="R3347" s="21"/>
    </row>
    <row r="3348" spans="2:18" x14ac:dyDescent="0.2">
      <c r="B3348" s="48">
        <v>31</v>
      </c>
      <c r="C3348" s="55">
        <v>3.3969999999999998</v>
      </c>
      <c r="D3348" s="55"/>
      <c r="E3348" s="47">
        <f t="shared" si="864"/>
        <v>2.8689999999999998</v>
      </c>
      <c r="F3348" s="34">
        <f t="shared" si="863"/>
        <v>2</v>
      </c>
      <c r="G3348" s="47">
        <f t="shared" si="865"/>
        <v>5.7379999999999995</v>
      </c>
      <c r="H3348" s="54"/>
      <c r="I3348" s="34">
        <f>I3347+(J3348-J3347)*2</f>
        <v>37.1</v>
      </c>
      <c r="J3348" s="34">
        <v>3.4</v>
      </c>
      <c r="K3348" s="47">
        <f t="shared" si="866"/>
        <v>0.75</v>
      </c>
      <c r="L3348" s="34">
        <f t="shared" si="867"/>
        <v>10.600000000000001</v>
      </c>
      <c r="M3348" s="47">
        <f t="shared" si="868"/>
        <v>7.9500000000000011</v>
      </c>
      <c r="N3348" s="50"/>
      <c r="O3348" s="50"/>
      <c r="P3348" s="50"/>
      <c r="Q3348" s="51"/>
      <c r="R3348" s="21"/>
    </row>
    <row r="3349" spans="2:18" x14ac:dyDescent="0.2">
      <c r="B3349" s="48">
        <v>34</v>
      </c>
      <c r="C3349" s="55">
        <v>3.44</v>
      </c>
      <c r="D3349" s="55"/>
      <c r="E3349" s="47">
        <f>(C3348+C3349)/2</f>
        <v>3.4184999999999999</v>
      </c>
      <c r="F3349" s="34">
        <f t="shared" si="863"/>
        <v>3</v>
      </c>
      <c r="G3349" s="47">
        <f>E3349*F3349</f>
        <v>10.2555</v>
      </c>
      <c r="H3349" s="54"/>
      <c r="I3349" s="34">
        <v>40</v>
      </c>
      <c r="J3349" s="56">
        <v>3.359</v>
      </c>
      <c r="K3349" s="47">
        <f t="shared" si="866"/>
        <v>3.3795000000000002</v>
      </c>
      <c r="L3349" s="34">
        <f t="shared" si="867"/>
        <v>2.8999999999999986</v>
      </c>
      <c r="M3349" s="47">
        <f t="shared" si="868"/>
        <v>9.8005499999999959</v>
      </c>
      <c r="N3349" s="51"/>
      <c r="O3349" s="53"/>
      <c r="P3349" s="53"/>
      <c r="Q3349" s="51"/>
    </row>
    <row r="3350" spans="2:18" x14ac:dyDescent="0.2">
      <c r="B3350" s="48">
        <v>36</v>
      </c>
      <c r="C3350" s="55">
        <v>3.3889999999999998</v>
      </c>
      <c r="D3350" s="55"/>
      <c r="E3350" s="47">
        <f>(C3349+C3350)/2</f>
        <v>3.4144999999999999</v>
      </c>
      <c r="F3350" s="34">
        <f t="shared" si="863"/>
        <v>2</v>
      </c>
      <c r="G3350" s="47">
        <f>E3350*F3350</f>
        <v>6.8289999999999997</v>
      </c>
      <c r="H3350" s="54"/>
      <c r="I3350" s="48"/>
      <c r="J3350" s="48"/>
      <c r="K3350" s="47"/>
      <c r="L3350" s="34"/>
      <c r="M3350" s="47"/>
      <c r="N3350" s="51"/>
      <c r="O3350" s="57"/>
      <c r="P3350" s="57"/>
      <c r="Q3350" s="51"/>
    </row>
    <row r="3351" spans="2:18" x14ac:dyDescent="0.2">
      <c r="B3351" s="48">
        <v>40</v>
      </c>
      <c r="C3351" s="55">
        <v>3.359</v>
      </c>
      <c r="D3351" s="55"/>
      <c r="E3351" s="47">
        <f t="shared" ref="E3351" si="869">(C3350+C3351)/2</f>
        <v>3.3739999999999997</v>
      </c>
      <c r="F3351" s="34">
        <f t="shared" si="863"/>
        <v>4</v>
      </c>
      <c r="G3351" s="47">
        <f t="shared" ref="G3351" si="870">E3351*F3351</f>
        <v>13.495999999999999</v>
      </c>
      <c r="H3351" s="51"/>
      <c r="I3351" s="48"/>
      <c r="J3351" s="48"/>
      <c r="K3351" s="47"/>
      <c r="L3351" s="34"/>
      <c r="M3351" s="47"/>
      <c r="N3351" s="51"/>
      <c r="O3351" s="57"/>
      <c r="P3351" s="57"/>
      <c r="Q3351" s="51"/>
    </row>
    <row r="3352" spans="2:18" x14ac:dyDescent="0.2">
      <c r="B3352" s="48"/>
      <c r="C3352" s="55"/>
      <c r="D3352" s="55"/>
      <c r="E3352" s="47"/>
      <c r="F3352" s="34"/>
      <c r="G3352" s="47"/>
      <c r="H3352" s="51"/>
      <c r="I3352" s="48"/>
      <c r="J3352" s="48"/>
      <c r="K3352" s="47"/>
      <c r="L3352" s="34"/>
      <c r="M3352" s="47"/>
      <c r="N3352" s="57"/>
      <c r="O3352" s="57"/>
      <c r="P3352" s="57"/>
      <c r="Q3352" s="51"/>
    </row>
    <row r="3353" spans="2:18" x14ac:dyDescent="0.2">
      <c r="B3353" s="48"/>
      <c r="C3353" s="55"/>
      <c r="D3353" s="55"/>
      <c r="E3353" s="47"/>
      <c r="F3353" s="34"/>
      <c r="G3353" s="47"/>
      <c r="H3353" s="51"/>
      <c r="I3353" s="48"/>
      <c r="J3353" s="48"/>
      <c r="K3353" s="47"/>
      <c r="L3353" s="34"/>
      <c r="M3353" s="47"/>
      <c r="N3353" s="57"/>
      <c r="O3353" s="57"/>
      <c r="P3353" s="57"/>
      <c r="Q3353" s="51"/>
    </row>
    <row r="3354" spans="2:18" x14ac:dyDescent="0.2">
      <c r="B3354" s="48"/>
      <c r="C3354" s="55"/>
      <c r="D3354" s="55"/>
      <c r="E3354" s="47"/>
      <c r="F3354" s="34"/>
      <c r="G3354" s="47"/>
      <c r="H3354" s="51"/>
      <c r="I3354" s="48"/>
      <c r="J3354" s="48"/>
      <c r="K3354" s="47"/>
      <c r="L3354" s="34"/>
      <c r="M3354" s="47"/>
      <c r="N3354" s="57"/>
      <c r="O3354" s="57"/>
      <c r="P3354" s="57"/>
      <c r="Q3354" s="51"/>
    </row>
    <row r="3355" spans="2:18" x14ac:dyDescent="0.2">
      <c r="B3355" s="48"/>
      <c r="C3355" s="55"/>
      <c r="D3355" s="55"/>
      <c r="E3355" s="47"/>
      <c r="F3355" s="34"/>
      <c r="G3355" s="47"/>
      <c r="H3355" s="47"/>
      <c r="I3355" s="48"/>
      <c r="J3355" s="48"/>
      <c r="K3355" s="47"/>
      <c r="L3355" s="34"/>
      <c r="M3355" s="47"/>
      <c r="N3355" s="57"/>
      <c r="O3355" s="57"/>
      <c r="P3355" s="57"/>
      <c r="Q3355" s="51"/>
    </row>
    <row r="3356" spans="2:18" x14ac:dyDescent="0.2">
      <c r="B3356" s="48"/>
      <c r="C3356" s="55"/>
      <c r="D3356" s="55"/>
      <c r="E3356" s="47"/>
      <c r="F3356" s="34"/>
      <c r="G3356" s="47"/>
      <c r="H3356" s="47"/>
      <c r="I3356" s="48"/>
      <c r="J3356" s="48"/>
      <c r="K3356" s="47"/>
      <c r="L3356" s="34"/>
      <c r="M3356" s="47"/>
      <c r="N3356" s="53"/>
      <c r="O3356" s="57"/>
      <c r="P3356" s="57"/>
      <c r="Q3356" s="51"/>
    </row>
    <row r="3357" spans="2:18" x14ac:dyDescent="0.2">
      <c r="B3357" s="48"/>
      <c r="C3357" s="55"/>
      <c r="D3357" s="55"/>
      <c r="E3357" s="47"/>
      <c r="F3357" s="34"/>
      <c r="G3357" s="47"/>
      <c r="H3357" s="47"/>
      <c r="I3357" s="48"/>
      <c r="J3357" s="48"/>
      <c r="K3357" s="47"/>
      <c r="L3357" s="34"/>
      <c r="M3357" s="47"/>
      <c r="N3357" s="50"/>
      <c r="O3357" s="50"/>
      <c r="P3357" s="50"/>
      <c r="Q3357" s="51"/>
      <c r="R3357" s="21"/>
    </row>
    <row r="3358" spans="2:18" x14ac:dyDescent="0.2">
      <c r="B3358" s="48"/>
      <c r="C3358" s="55"/>
      <c r="D3358" s="55"/>
      <c r="E3358" s="47"/>
      <c r="F3358" s="34"/>
      <c r="G3358" s="47"/>
      <c r="H3358" s="47"/>
      <c r="I3358" s="47"/>
      <c r="J3358" s="48"/>
      <c r="K3358" s="47"/>
      <c r="L3358" s="34"/>
      <c r="M3358" s="47"/>
      <c r="N3358" s="50"/>
      <c r="O3358" s="50"/>
      <c r="P3358" s="50"/>
      <c r="Q3358" s="51"/>
      <c r="R3358" s="21"/>
    </row>
    <row r="3359" spans="2:18" x14ac:dyDescent="0.2">
      <c r="B3359" s="48"/>
      <c r="C3359" s="55"/>
      <c r="D3359" s="55"/>
      <c r="E3359" s="47"/>
      <c r="F3359" s="34"/>
      <c r="G3359" s="47"/>
      <c r="H3359" s="47"/>
      <c r="I3359" s="47"/>
      <c r="J3359" s="48"/>
      <c r="K3359" s="47"/>
      <c r="L3359" s="34"/>
      <c r="M3359" s="47"/>
      <c r="N3359" s="50"/>
      <c r="O3359" s="50"/>
      <c r="P3359" s="50"/>
      <c r="Q3359" s="51"/>
      <c r="R3359" s="21"/>
    </row>
    <row r="3360" spans="2:18" x14ac:dyDescent="0.2">
      <c r="B3360" s="48"/>
      <c r="C3360" s="55"/>
      <c r="D3360" s="55"/>
      <c r="E3360" s="47"/>
      <c r="F3360" s="34">
        <f>SUM(F3334:F3359)</f>
        <v>40</v>
      </c>
      <c r="G3360" s="47">
        <f>SUM(G3334:G3359)</f>
        <v>71.095500000000015</v>
      </c>
      <c r="H3360" s="47"/>
      <c r="I3360" s="47"/>
      <c r="J3360" s="48"/>
      <c r="K3360" s="47"/>
      <c r="L3360" s="34">
        <f>SUM(L3335:L3359)</f>
        <v>40</v>
      </c>
      <c r="M3360" s="34">
        <f>SUM(M3335:M3359)</f>
        <v>0.33044999999999902</v>
      </c>
      <c r="N3360" s="50"/>
      <c r="O3360" s="50"/>
      <c r="P3360" s="50"/>
      <c r="Q3360" s="51"/>
      <c r="R3360" s="21"/>
    </row>
    <row r="3361" spans="2:18" x14ac:dyDescent="0.2">
      <c r="B3361" s="48"/>
      <c r="C3361" s="55"/>
      <c r="D3361" s="55"/>
      <c r="E3361" s="47"/>
      <c r="F3361" s="34"/>
      <c r="G3361" s="47"/>
      <c r="H3361" s="34"/>
      <c r="I3361" s="47"/>
      <c r="J3361" s="48"/>
      <c r="K3361" s="47"/>
      <c r="L3361" s="34"/>
      <c r="M3361" s="47"/>
      <c r="N3361" s="50"/>
      <c r="O3361" s="50"/>
      <c r="P3361" s="50"/>
      <c r="Q3361" s="51"/>
      <c r="R3361" s="21"/>
    </row>
    <row r="3362" spans="2:18" x14ac:dyDescent="0.2">
      <c r="B3362" s="52"/>
      <c r="C3362" s="59"/>
      <c r="D3362" s="59"/>
      <c r="E3362" s="51"/>
      <c r="F3362" s="51"/>
      <c r="G3362" s="51"/>
      <c r="H3362" s="51"/>
      <c r="I3362" s="47"/>
      <c r="J3362" s="48"/>
      <c r="K3362" s="47"/>
      <c r="L3362" s="34"/>
      <c r="M3362" s="47"/>
      <c r="N3362" s="51"/>
      <c r="O3362" s="51"/>
      <c r="P3362" s="51"/>
      <c r="Q3362" s="51"/>
    </row>
    <row r="3363" spans="2:18" x14ac:dyDescent="0.2">
      <c r="B3363" s="52"/>
      <c r="C3363" s="59"/>
      <c r="D3363" s="59"/>
      <c r="E3363" s="51"/>
      <c r="F3363" s="51"/>
      <c r="G3363" s="51"/>
      <c r="H3363" s="34" t="s">
        <v>10</v>
      </c>
      <c r="I3363" s="34"/>
      <c r="J3363" s="34">
        <f>G3360</f>
        <v>71.095500000000015</v>
      </c>
      <c r="K3363" s="47" t="s">
        <v>11</v>
      </c>
      <c r="L3363" s="34">
        <f>M3360</f>
        <v>0.33044999999999902</v>
      </c>
      <c r="M3363" s="47">
        <f>J3363-L3363</f>
        <v>70.765050000000016</v>
      </c>
      <c r="N3363" s="51"/>
      <c r="O3363" s="51"/>
      <c r="P3363" s="51"/>
      <c r="Q3363" s="51"/>
    </row>
    <row r="3364" spans="2:18" x14ac:dyDescent="0.2">
      <c r="B3364" s="52"/>
      <c r="C3364" s="59"/>
      <c r="D3364" s="59"/>
      <c r="E3364" s="51"/>
      <c r="F3364" s="51"/>
      <c r="G3364" s="51"/>
      <c r="H3364" s="51"/>
      <c r="I3364" s="51"/>
      <c r="J3364" s="60"/>
      <c r="K3364" s="51"/>
      <c r="L3364" s="51"/>
      <c r="M3364" s="51"/>
      <c r="N3364" s="51"/>
      <c r="O3364" s="51"/>
      <c r="P3364" s="51"/>
      <c r="Q3364" s="51"/>
    </row>
    <row r="3365" spans="2:18" ht="15" x14ac:dyDescent="0.2">
      <c r="B3365" s="58"/>
      <c r="C3365" s="61"/>
      <c r="D3365" s="61"/>
      <c r="E3365" s="58"/>
      <c r="F3365" s="54" t="s">
        <v>7</v>
      </c>
      <c r="G3365" s="54"/>
      <c r="H3365" s="160">
        <v>19.2</v>
      </c>
      <c r="I3365" s="160"/>
      <c r="J3365" s="58"/>
      <c r="K3365" s="58"/>
      <c r="L3365" s="58"/>
      <c r="M3365" s="58"/>
      <c r="N3365" s="57"/>
      <c r="O3365" s="57"/>
      <c r="P3365" s="57"/>
      <c r="Q3365" s="51"/>
    </row>
    <row r="3366" spans="2:18" x14ac:dyDescent="0.2">
      <c r="B3366" s="161" t="s">
        <v>8</v>
      </c>
      <c r="C3366" s="161"/>
      <c r="D3366" s="161"/>
      <c r="E3366" s="161"/>
      <c r="F3366" s="161"/>
      <c r="G3366" s="161"/>
      <c r="H3366" s="51"/>
      <c r="I3366" s="161" t="s">
        <v>9</v>
      </c>
      <c r="J3366" s="161"/>
      <c r="K3366" s="161"/>
      <c r="L3366" s="161"/>
      <c r="M3366" s="161"/>
      <c r="N3366" s="62"/>
      <c r="O3366" s="62"/>
      <c r="P3366" s="50">
        <f>I3381-I3379</f>
        <v>15</v>
      </c>
      <c r="Q3366" s="51"/>
    </row>
    <row r="3367" spans="2:18" x14ac:dyDescent="0.2">
      <c r="B3367" s="34">
        <v>0</v>
      </c>
      <c r="C3367" s="47">
        <v>3.8490000000000002</v>
      </c>
      <c r="D3367" s="47"/>
      <c r="E3367" s="34"/>
      <c r="F3367" s="34"/>
      <c r="G3367" s="34"/>
      <c r="H3367" s="34"/>
      <c r="I3367" s="33"/>
      <c r="J3367" s="33"/>
      <c r="K3367" s="47"/>
      <c r="L3367" s="34"/>
      <c r="M3367" s="47"/>
      <c r="N3367" s="50"/>
      <c r="O3367" s="50"/>
      <c r="P3367" s="50"/>
      <c r="Q3367" s="51"/>
      <c r="R3367" s="21"/>
    </row>
    <row r="3368" spans="2:18" x14ac:dyDescent="0.2">
      <c r="B3368" s="34">
        <v>5</v>
      </c>
      <c r="C3368" s="47">
        <v>3.855</v>
      </c>
      <c r="D3368" s="47"/>
      <c r="E3368" s="47">
        <f>(C3367+C3368)/2</f>
        <v>3.8520000000000003</v>
      </c>
      <c r="F3368" s="34">
        <f t="shared" ref="F3368:F3386" si="871">B3368-B3367</f>
        <v>5</v>
      </c>
      <c r="G3368" s="47">
        <f>E3368*F3368</f>
        <v>19.260000000000002</v>
      </c>
      <c r="H3368" s="34"/>
      <c r="I3368" s="51"/>
      <c r="J3368" s="51"/>
      <c r="K3368" s="47"/>
      <c r="L3368" s="34"/>
      <c r="M3368" s="47"/>
      <c r="N3368" s="50"/>
      <c r="O3368" s="50"/>
      <c r="P3368" s="50"/>
      <c r="Q3368" s="52"/>
      <c r="R3368" s="21"/>
    </row>
    <row r="3369" spans="2:18" x14ac:dyDescent="0.2">
      <c r="B3369" s="34">
        <v>6</v>
      </c>
      <c r="C3369" s="47">
        <v>3.8439999999999999</v>
      </c>
      <c r="D3369" s="47"/>
      <c r="E3369" s="47">
        <f t="shared" ref="E3369:E3382" si="872">(C3368+C3369)/2</f>
        <v>3.8494999999999999</v>
      </c>
      <c r="F3369" s="34">
        <f t="shared" si="871"/>
        <v>1</v>
      </c>
      <c r="G3369" s="47">
        <f t="shared" ref="G3369:G3382" si="873">E3369*F3369</f>
        <v>3.8494999999999999</v>
      </c>
      <c r="H3369" s="34"/>
      <c r="I3369" s="51"/>
      <c r="J3369" s="51"/>
      <c r="K3369" s="47"/>
      <c r="L3369" s="34"/>
      <c r="M3369" s="47"/>
      <c r="N3369" s="50"/>
      <c r="O3369" s="50"/>
      <c r="P3369" s="50"/>
      <c r="Q3369" s="52"/>
      <c r="R3369" s="21"/>
    </row>
    <row r="3370" spans="2:18" x14ac:dyDescent="0.2">
      <c r="B3370" s="34">
        <v>9</v>
      </c>
      <c r="C3370" s="47">
        <v>3.6930000000000001</v>
      </c>
      <c r="D3370" s="47"/>
      <c r="E3370" s="47">
        <f t="shared" si="872"/>
        <v>3.7685</v>
      </c>
      <c r="F3370" s="34">
        <f t="shared" si="871"/>
        <v>3</v>
      </c>
      <c r="G3370" s="47">
        <f t="shared" si="873"/>
        <v>11.3055</v>
      </c>
      <c r="H3370" s="34"/>
      <c r="I3370" s="33"/>
      <c r="J3370" s="33"/>
      <c r="K3370" s="47"/>
      <c r="L3370" s="34"/>
      <c r="M3370" s="47"/>
      <c r="N3370" s="50"/>
      <c r="O3370" s="50"/>
      <c r="P3370" s="50"/>
      <c r="Q3370" s="52"/>
      <c r="R3370" s="21"/>
    </row>
    <row r="3371" spans="2:18" x14ac:dyDescent="0.2">
      <c r="B3371" s="34">
        <v>12</v>
      </c>
      <c r="C3371" s="47">
        <v>3.6680000000000001</v>
      </c>
      <c r="D3371" s="47"/>
      <c r="E3371" s="47">
        <f t="shared" si="872"/>
        <v>3.6805000000000003</v>
      </c>
      <c r="F3371" s="34">
        <f t="shared" si="871"/>
        <v>3</v>
      </c>
      <c r="G3371" s="47">
        <f t="shared" si="873"/>
        <v>11.041500000000001</v>
      </c>
      <c r="H3371" s="34"/>
      <c r="I3371" s="33"/>
      <c r="J3371" s="33"/>
      <c r="K3371" s="47"/>
      <c r="L3371" s="34"/>
      <c r="M3371" s="47"/>
      <c r="N3371" s="50"/>
      <c r="O3371" s="50"/>
      <c r="P3371" s="50"/>
      <c r="Q3371" s="52"/>
      <c r="R3371" s="21"/>
    </row>
    <row r="3372" spans="2:18" x14ac:dyDescent="0.2">
      <c r="B3372" s="34">
        <v>14</v>
      </c>
      <c r="C3372" s="47">
        <v>2.6859999999999999</v>
      </c>
      <c r="D3372" s="47"/>
      <c r="E3372" s="47">
        <f t="shared" si="872"/>
        <v>3.177</v>
      </c>
      <c r="F3372" s="34">
        <f t="shared" si="871"/>
        <v>2</v>
      </c>
      <c r="G3372" s="47">
        <f t="shared" si="873"/>
        <v>6.3540000000000001</v>
      </c>
      <c r="H3372" s="34"/>
      <c r="I3372" s="33"/>
      <c r="J3372" s="33"/>
      <c r="K3372" s="47"/>
      <c r="L3372" s="34"/>
      <c r="M3372" s="47"/>
      <c r="N3372" s="50"/>
      <c r="O3372" s="50"/>
      <c r="P3372" s="50"/>
      <c r="Q3372" s="52"/>
      <c r="R3372" s="21"/>
    </row>
    <row r="3373" spans="2:18" x14ac:dyDescent="0.2">
      <c r="B3373" s="34">
        <v>16</v>
      </c>
      <c r="C3373" s="47">
        <v>1.1859999999999999</v>
      </c>
      <c r="D3373" s="47"/>
      <c r="E3373" s="47">
        <f t="shared" si="872"/>
        <v>1.9359999999999999</v>
      </c>
      <c r="F3373" s="34">
        <f t="shared" si="871"/>
        <v>2</v>
      </c>
      <c r="G3373" s="47">
        <f t="shared" si="873"/>
        <v>3.8719999999999999</v>
      </c>
      <c r="H3373" s="51"/>
      <c r="I3373" s="33"/>
      <c r="J3373" s="33"/>
      <c r="K3373" s="47"/>
      <c r="L3373" s="34"/>
      <c r="M3373" s="47"/>
      <c r="N3373" s="50"/>
      <c r="O3373" s="50"/>
      <c r="P3373" s="50"/>
      <c r="Q3373" s="52"/>
      <c r="R3373" s="21"/>
    </row>
    <row r="3374" spans="2:18" x14ac:dyDescent="0.2">
      <c r="B3374" s="34">
        <v>18</v>
      </c>
      <c r="C3374" s="47">
        <v>0.192</v>
      </c>
      <c r="D3374" s="47"/>
      <c r="E3374" s="47">
        <f t="shared" si="872"/>
        <v>0.68899999999999995</v>
      </c>
      <c r="F3374" s="34">
        <f t="shared" si="871"/>
        <v>2</v>
      </c>
      <c r="G3374" s="47">
        <f t="shared" si="873"/>
        <v>1.3779999999999999</v>
      </c>
      <c r="H3374" s="51"/>
      <c r="I3374" s="33"/>
      <c r="J3374" s="33"/>
      <c r="K3374" s="47"/>
      <c r="L3374" s="34"/>
      <c r="M3374" s="47"/>
      <c r="N3374" s="50"/>
      <c r="O3374" s="50"/>
      <c r="P3374" s="50"/>
      <c r="Q3374" s="52"/>
      <c r="R3374" s="21"/>
    </row>
    <row r="3375" spans="2:18" x14ac:dyDescent="0.2">
      <c r="B3375" s="34">
        <v>20</v>
      </c>
      <c r="C3375" s="47">
        <v>-0.40899999999999997</v>
      </c>
      <c r="D3375" s="47"/>
      <c r="E3375" s="47">
        <f t="shared" si="872"/>
        <v>-0.10849999999999999</v>
      </c>
      <c r="F3375" s="34">
        <f t="shared" si="871"/>
        <v>2</v>
      </c>
      <c r="G3375" s="47">
        <f t="shared" si="873"/>
        <v>-0.21699999999999997</v>
      </c>
      <c r="H3375" s="51"/>
      <c r="I3375" s="33"/>
      <c r="J3375" s="33"/>
      <c r="K3375" s="47"/>
      <c r="L3375" s="34"/>
      <c r="M3375" s="47"/>
      <c r="N3375" s="53"/>
      <c r="O3375" s="53"/>
      <c r="P3375" s="53"/>
      <c r="Q3375" s="52"/>
      <c r="R3375" s="21"/>
    </row>
    <row r="3376" spans="2:18" x14ac:dyDescent="0.2">
      <c r="B3376" s="34">
        <v>23</v>
      </c>
      <c r="C3376" s="47">
        <v>-0.58199999999999996</v>
      </c>
      <c r="D3376" s="47"/>
      <c r="E3376" s="47">
        <f t="shared" si="872"/>
        <v>-0.49549999999999994</v>
      </c>
      <c r="F3376" s="34">
        <f t="shared" si="871"/>
        <v>3</v>
      </c>
      <c r="G3376" s="47">
        <f t="shared" si="873"/>
        <v>-1.4864999999999999</v>
      </c>
      <c r="H3376" s="34"/>
      <c r="I3376" s="33"/>
      <c r="J3376" s="33"/>
      <c r="K3376" s="47"/>
      <c r="L3376" s="34"/>
      <c r="M3376" s="47"/>
      <c r="N3376" s="50"/>
      <c r="O3376" s="50"/>
      <c r="P3376" s="50"/>
      <c r="Q3376" s="52"/>
      <c r="R3376" s="21"/>
    </row>
    <row r="3377" spans="2:18" x14ac:dyDescent="0.2">
      <c r="B3377" s="34">
        <v>26</v>
      </c>
      <c r="C3377" s="47">
        <v>-0.45500000000000002</v>
      </c>
      <c r="D3377" s="47"/>
      <c r="E3377" s="47">
        <f t="shared" si="872"/>
        <v>-0.51849999999999996</v>
      </c>
      <c r="F3377" s="34">
        <f t="shared" si="871"/>
        <v>3</v>
      </c>
      <c r="G3377" s="47">
        <f t="shared" si="873"/>
        <v>-1.5554999999999999</v>
      </c>
      <c r="H3377" s="34"/>
      <c r="I3377" s="33">
        <v>0</v>
      </c>
      <c r="J3377" s="33">
        <v>3.8490000000000002</v>
      </c>
      <c r="K3377" s="47"/>
      <c r="L3377" s="34"/>
      <c r="M3377" s="47"/>
      <c r="N3377" s="53"/>
      <c r="O3377" s="53"/>
      <c r="P3377" s="53"/>
      <c r="Q3377" s="52"/>
      <c r="R3377" s="21"/>
    </row>
    <row r="3378" spans="2:18" x14ac:dyDescent="0.2">
      <c r="B3378" s="34">
        <v>28</v>
      </c>
      <c r="C3378" s="47">
        <v>-0.21</v>
      </c>
      <c r="D3378" s="47"/>
      <c r="E3378" s="47">
        <f t="shared" si="872"/>
        <v>-0.33250000000000002</v>
      </c>
      <c r="F3378" s="34">
        <f t="shared" si="871"/>
        <v>2</v>
      </c>
      <c r="G3378" s="47">
        <f t="shared" si="873"/>
        <v>-0.66500000000000004</v>
      </c>
      <c r="H3378" s="34"/>
      <c r="I3378" s="34">
        <f>I3379-(J3378-J3379)*2</f>
        <v>1.6400000000000006</v>
      </c>
      <c r="J3378" s="34">
        <v>3.85</v>
      </c>
      <c r="K3378" s="47">
        <f t="shared" ref="K3378:K3385" si="874">AVERAGE(J3377,J3378)</f>
        <v>3.8494999999999999</v>
      </c>
      <c r="L3378" s="34">
        <f t="shared" ref="L3378:L3385" si="875">I3378-I3377</f>
        <v>1.6400000000000006</v>
      </c>
      <c r="M3378" s="47">
        <f t="shared" ref="M3378:M3385" si="876">L3378*K3378</f>
        <v>6.3131800000000018</v>
      </c>
      <c r="N3378" s="53"/>
      <c r="O3378" s="53"/>
      <c r="P3378" s="53"/>
      <c r="Q3378" s="52"/>
      <c r="R3378" s="21"/>
    </row>
    <row r="3379" spans="2:18" x14ac:dyDescent="0.2">
      <c r="B3379" s="34">
        <v>30</v>
      </c>
      <c r="C3379" s="47">
        <v>1.095</v>
      </c>
      <c r="D3379" s="47"/>
      <c r="E3379" s="47">
        <f t="shared" si="872"/>
        <v>0.4425</v>
      </c>
      <c r="F3379" s="34">
        <f t="shared" si="871"/>
        <v>2</v>
      </c>
      <c r="G3379" s="47">
        <f t="shared" si="873"/>
        <v>0.88500000000000001</v>
      </c>
      <c r="H3379" s="34"/>
      <c r="I3379" s="33">
        <f>I3380-7.5</f>
        <v>11.5</v>
      </c>
      <c r="J3379" s="33">
        <f>J3380</f>
        <v>-1.08</v>
      </c>
      <c r="K3379" s="47">
        <f t="shared" si="874"/>
        <v>1.385</v>
      </c>
      <c r="L3379" s="34">
        <f t="shared" si="875"/>
        <v>9.86</v>
      </c>
      <c r="M3379" s="47">
        <f t="shared" si="876"/>
        <v>13.656099999999999</v>
      </c>
      <c r="N3379" s="50"/>
      <c r="O3379" s="50"/>
      <c r="P3379" s="50"/>
      <c r="Q3379" s="51"/>
      <c r="R3379" s="21"/>
    </row>
    <row r="3380" spans="2:18" x14ac:dyDescent="0.2">
      <c r="B3380" s="34">
        <v>32</v>
      </c>
      <c r="C3380" s="47">
        <v>2.1930000000000001</v>
      </c>
      <c r="D3380" s="47"/>
      <c r="E3380" s="47">
        <f t="shared" si="872"/>
        <v>1.6440000000000001</v>
      </c>
      <c r="F3380" s="34">
        <f t="shared" si="871"/>
        <v>2</v>
      </c>
      <c r="G3380" s="47">
        <f t="shared" si="873"/>
        <v>3.2880000000000003</v>
      </c>
      <c r="H3380" s="54"/>
      <c r="I3380" s="33">
        <v>19</v>
      </c>
      <c r="J3380" s="33">
        <v>-1.08</v>
      </c>
      <c r="K3380" s="47">
        <f t="shared" si="874"/>
        <v>-1.08</v>
      </c>
      <c r="L3380" s="34">
        <f t="shared" si="875"/>
        <v>7.5</v>
      </c>
      <c r="M3380" s="47">
        <f t="shared" si="876"/>
        <v>-8.1000000000000014</v>
      </c>
      <c r="N3380" s="50"/>
      <c r="O3380" s="50"/>
      <c r="P3380" s="50"/>
      <c r="Q3380" s="51"/>
      <c r="R3380" s="21"/>
    </row>
    <row r="3381" spans="2:18" x14ac:dyDescent="0.2">
      <c r="B3381" s="34">
        <v>34</v>
      </c>
      <c r="C3381" s="47">
        <v>3.4929999999999999</v>
      </c>
      <c r="D3381" s="47"/>
      <c r="E3381" s="47">
        <f t="shared" si="872"/>
        <v>2.843</v>
      </c>
      <c r="F3381" s="34">
        <f t="shared" si="871"/>
        <v>2</v>
      </c>
      <c r="G3381" s="47">
        <f t="shared" si="873"/>
        <v>5.6859999999999999</v>
      </c>
      <c r="H3381" s="54"/>
      <c r="I3381" s="34">
        <f>I3380+7.5</f>
        <v>26.5</v>
      </c>
      <c r="J3381" s="34">
        <f>J3380</f>
        <v>-1.08</v>
      </c>
      <c r="K3381" s="47">
        <f t="shared" si="874"/>
        <v>-1.08</v>
      </c>
      <c r="L3381" s="34">
        <f t="shared" si="875"/>
        <v>7.5</v>
      </c>
      <c r="M3381" s="47">
        <f t="shared" si="876"/>
        <v>-8.1000000000000014</v>
      </c>
      <c r="N3381" s="50"/>
      <c r="O3381" s="50"/>
      <c r="P3381" s="50"/>
      <c r="Q3381" s="51"/>
      <c r="R3381" s="21"/>
    </row>
    <row r="3382" spans="2:18" x14ac:dyDescent="0.2">
      <c r="B3382" s="48">
        <v>37</v>
      </c>
      <c r="C3382" s="55">
        <v>3.4750000000000001</v>
      </c>
      <c r="D3382" s="55"/>
      <c r="E3382" s="47">
        <f t="shared" si="872"/>
        <v>3.484</v>
      </c>
      <c r="F3382" s="34">
        <f t="shared" si="871"/>
        <v>3</v>
      </c>
      <c r="G3382" s="47">
        <f t="shared" si="873"/>
        <v>10.452</v>
      </c>
      <c r="H3382" s="54"/>
      <c r="I3382" s="34">
        <f>I3381+(J3382-J3381)*2</f>
        <v>35.620000000000005</v>
      </c>
      <c r="J3382" s="34">
        <v>3.48</v>
      </c>
      <c r="K3382" s="47">
        <f t="shared" si="874"/>
        <v>1.2</v>
      </c>
      <c r="L3382" s="34">
        <f t="shared" si="875"/>
        <v>9.1200000000000045</v>
      </c>
      <c r="M3382" s="47">
        <f t="shared" si="876"/>
        <v>10.944000000000004</v>
      </c>
      <c r="N3382" s="50"/>
      <c r="O3382" s="50"/>
      <c r="P3382" s="50"/>
      <c r="Q3382" s="51"/>
      <c r="R3382" s="21"/>
    </row>
    <row r="3383" spans="2:18" x14ac:dyDescent="0.2">
      <c r="B3383" s="48">
        <v>38</v>
      </c>
      <c r="C3383" s="55">
        <v>3.4340000000000002</v>
      </c>
      <c r="D3383" s="55"/>
      <c r="E3383" s="47">
        <f>(C3382+C3383)/2</f>
        <v>3.4545000000000003</v>
      </c>
      <c r="F3383" s="34">
        <f t="shared" si="871"/>
        <v>1</v>
      </c>
      <c r="G3383" s="47">
        <f>E3383*F3383</f>
        <v>3.4545000000000003</v>
      </c>
      <c r="H3383" s="54"/>
      <c r="I3383" s="34">
        <v>37</v>
      </c>
      <c r="J3383" s="56">
        <v>3.4750000000000001</v>
      </c>
      <c r="K3383" s="47">
        <f t="shared" si="874"/>
        <v>3.4775</v>
      </c>
      <c r="L3383" s="34">
        <f t="shared" si="875"/>
        <v>1.3799999999999955</v>
      </c>
      <c r="M3383" s="47">
        <f t="shared" si="876"/>
        <v>4.7989499999999845</v>
      </c>
      <c r="N3383" s="51"/>
      <c r="O3383" s="53"/>
      <c r="P3383" s="53"/>
      <c r="Q3383" s="51"/>
    </row>
    <row r="3384" spans="2:18" x14ac:dyDescent="0.2">
      <c r="B3384" s="48">
        <v>42</v>
      </c>
      <c r="C3384" s="55">
        <v>3.4129999999999998</v>
      </c>
      <c r="D3384" s="55"/>
      <c r="E3384" s="47">
        <f>(C3383+C3384)/2</f>
        <v>3.4234999999999998</v>
      </c>
      <c r="F3384" s="34">
        <f t="shared" si="871"/>
        <v>4</v>
      </c>
      <c r="G3384" s="47">
        <f>E3384*F3384</f>
        <v>13.693999999999999</v>
      </c>
      <c r="H3384" s="54"/>
      <c r="I3384" s="48">
        <v>38</v>
      </c>
      <c r="J3384" s="48">
        <v>3.4340000000000002</v>
      </c>
      <c r="K3384" s="47">
        <f t="shared" si="874"/>
        <v>3.4545000000000003</v>
      </c>
      <c r="L3384" s="34">
        <f t="shared" si="875"/>
        <v>1</v>
      </c>
      <c r="M3384" s="47">
        <f t="shared" si="876"/>
        <v>3.4545000000000003</v>
      </c>
      <c r="N3384" s="51"/>
      <c r="O3384" s="57"/>
      <c r="P3384" s="57"/>
      <c r="Q3384" s="51"/>
    </row>
    <row r="3385" spans="2:18" x14ac:dyDescent="0.2">
      <c r="B3385" s="48">
        <v>45</v>
      </c>
      <c r="C3385" s="55">
        <v>3.3940000000000001</v>
      </c>
      <c r="D3385" s="55"/>
      <c r="E3385" s="47">
        <f t="shared" ref="E3385:E3386" si="877">(C3384+C3385)/2</f>
        <v>3.4035000000000002</v>
      </c>
      <c r="F3385" s="34">
        <f t="shared" si="871"/>
        <v>3</v>
      </c>
      <c r="G3385" s="47">
        <f t="shared" ref="G3385" si="878">E3385*F3385</f>
        <v>10.2105</v>
      </c>
      <c r="H3385" s="51"/>
      <c r="I3385" s="48">
        <v>42</v>
      </c>
      <c r="J3385" s="48">
        <v>3.4129999999999998</v>
      </c>
      <c r="K3385" s="47">
        <f t="shared" si="874"/>
        <v>3.4234999999999998</v>
      </c>
      <c r="L3385" s="34">
        <f t="shared" si="875"/>
        <v>4</v>
      </c>
      <c r="M3385" s="47">
        <f t="shared" si="876"/>
        <v>13.693999999999999</v>
      </c>
      <c r="N3385" s="51"/>
      <c r="O3385" s="57"/>
      <c r="P3385" s="57"/>
      <c r="Q3385" s="51"/>
    </row>
    <row r="3386" spans="2:18" x14ac:dyDescent="0.2">
      <c r="B3386" s="48">
        <v>50</v>
      </c>
      <c r="C3386" s="55">
        <v>3.3849999999999998</v>
      </c>
      <c r="D3386" s="55"/>
      <c r="E3386" s="47">
        <f t="shared" si="877"/>
        <v>3.3895</v>
      </c>
      <c r="F3386" s="34">
        <f t="shared" si="871"/>
        <v>5</v>
      </c>
      <c r="G3386" s="47">
        <f t="shared" ref="G3386" si="879">E3386*F3386</f>
        <v>16.947499999999998</v>
      </c>
      <c r="H3386" s="51"/>
      <c r="I3386" s="48">
        <v>45</v>
      </c>
      <c r="J3386" s="48">
        <v>3.3940000000000001</v>
      </c>
      <c r="K3386" s="47">
        <f t="shared" ref="K3386:K3387" si="880">AVERAGE(J3385,J3386)</f>
        <v>3.4035000000000002</v>
      </c>
      <c r="L3386" s="34">
        <f t="shared" ref="L3386:L3387" si="881">I3386-I3385</f>
        <v>3</v>
      </c>
      <c r="M3386" s="47">
        <f t="shared" ref="M3386:M3387" si="882">L3386*K3386</f>
        <v>10.2105</v>
      </c>
      <c r="N3386" s="57"/>
      <c r="O3386" s="57"/>
      <c r="P3386" s="57"/>
      <c r="Q3386" s="51"/>
    </row>
    <row r="3387" spans="2:18" x14ac:dyDescent="0.2">
      <c r="B3387" s="48"/>
      <c r="C3387" s="55"/>
      <c r="D3387" s="55"/>
      <c r="E3387" s="47"/>
      <c r="F3387" s="34"/>
      <c r="G3387" s="47"/>
      <c r="H3387" s="51"/>
      <c r="I3387" s="48">
        <v>50</v>
      </c>
      <c r="J3387" s="48">
        <v>3.3849999999999998</v>
      </c>
      <c r="K3387" s="47">
        <f t="shared" si="880"/>
        <v>3.3895</v>
      </c>
      <c r="L3387" s="34">
        <f t="shared" si="881"/>
        <v>5</v>
      </c>
      <c r="M3387" s="47">
        <f t="shared" si="882"/>
        <v>16.947499999999998</v>
      </c>
      <c r="N3387" s="57"/>
      <c r="O3387" s="57"/>
      <c r="P3387" s="57"/>
      <c r="Q3387" s="51"/>
    </row>
    <row r="3388" spans="2:18" x14ac:dyDescent="0.2">
      <c r="B3388" s="48"/>
      <c r="C3388" s="55"/>
      <c r="D3388" s="55"/>
      <c r="E3388" s="47"/>
      <c r="F3388" s="34"/>
      <c r="G3388" s="47"/>
      <c r="H3388" s="51"/>
      <c r="I3388" s="48"/>
      <c r="J3388" s="48"/>
      <c r="K3388" s="47"/>
      <c r="L3388" s="34"/>
      <c r="M3388" s="47"/>
      <c r="N3388" s="57"/>
      <c r="O3388" s="57"/>
      <c r="P3388" s="57"/>
      <c r="Q3388" s="51"/>
    </row>
    <row r="3389" spans="2:18" x14ac:dyDescent="0.2">
      <c r="B3389" s="48"/>
      <c r="C3389" s="55"/>
      <c r="D3389" s="55"/>
      <c r="E3389" s="47"/>
      <c r="F3389" s="34"/>
      <c r="G3389" s="47"/>
      <c r="H3389" s="47"/>
      <c r="I3389" s="48"/>
      <c r="J3389" s="48"/>
      <c r="K3389" s="47"/>
      <c r="L3389" s="34"/>
      <c r="M3389" s="47"/>
      <c r="N3389" s="57"/>
      <c r="O3389" s="57"/>
      <c r="P3389" s="57"/>
      <c r="Q3389" s="51"/>
    </row>
    <row r="3390" spans="2:18" x14ac:dyDescent="0.2">
      <c r="B3390" s="48"/>
      <c r="C3390" s="55"/>
      <c r="D3390" s="55"/>
      <c r="E3390" s="47"/>
      <c r="F3390" s="34"/>
      <c r="G3390" s="47"/>
      <c r="H3390" s="47"/>
      <c r="I3390" s="48"/>
      <c r="J3390" s="48"/>
      <c r="K3390" s="47"/>
      <c r="L3390" s="34"/>
      <c r="M3390" s="47"/>
      <c r="N3390" s="53"/>
      <c r="O3390" s="57"/>
      <c r="P3390" s="57"/>
      <c r="Q3390" s="51"/>
    </row>
    <row r="3391" spans="2:18" x14ac:dyDescent="0.2">
      <c r="B3391" s="48"/>
      <c r="C3391" s="55"/>
      <c r="D3391" s="55"/>
      <c r="E3391" s="47"/>
      <c r="F3391" s="34"/>
      <c r="G3391" s="47"/>
      <c r="H3391" s="47"/>
      <c r="I3391" s="48"/>
      <c r="J3391" s="48"/>
      <c r="K3391" s="47"/>
      <c r="L3391" s="34"/>
      <c r="M3391" s="47"/>
      <c r="N3391" s="50"/>
      <c r="O3391" s="50"/>
      <c r="P3391" s="50"/>
      <c r="Q3391" s="51"/>
      <c r="R3391" s="21"/>
    </row>
    <row r="3392" spans="2:18" x14ac:dyDescent="0.2">
      <c r="B3392" s="48"/>
      <c r="C3392" s="55"/>
      <c r="D3392" s="55"/>
      <c r="E3392" s="47"/>
      <c r="F3392" s="34"/>
      <c r="G3392" s="47"/>
      <c r="H3392" s="47"/>
      <c r="I3392" s="47"/>
      <c r="J3392" s="48"/>
      <c r="K3392" s="47"/>
      <c r="L3392" s="34"/>
      <c r="M3392" s="47"/>
      <c r="N3392" s="50"/>
      <c r="O3392" s="50"/>
      <c r="P3392" s="50"/>
      <c r="Q3392" s="51"/>
      <c r="R3392" s="21"/>
    </row>
    <row r="3393" spans="2:18" x14ac:dyDescent="0.2">
      <c r="B3393" s="48"/>
      <c r="C3393" s="55"/>
      <c r="D3393" s="55"/>
      <c r="E3393" s="47"/>
      <c r="F3393" s="34"/>
      <c r="G3393" s="47"/>
      <c r="H3393" s="47"/>
      <c r="I3393" s="47"/>
      <c r="J3393" s="48"/>
      <c r="K3393" s="47"/>
      <c r="L3393" s="34"/>
      <c r="M3393" s="47"/>
      <c r="N3393" s="50"/>
      <c r="O3393" s="50"/>
      <c r="P3393" s="50"/>
      <c r="Q3393" s="51"/>
      <c r="R3393" s="21"/>
    </row>
    <row r="3394" spans="2:18" x14ac:dyDescent="0.2">
      <c r="B3394" s="48"/>
      <c r="C3394" s="55"/>
      <c r="D3394" s="55"/>
      <c r="E3394" s="47"/>
      <c r="F3394" s="34">
        <f>SUM(F3368:F3393)</f>
        <v>50</v>
      </c>
      <c r="G3394" s="47">
        <f>SUM(G3368:G3393)</f>
        <v>117.75399999999999</v>
      </c>
      <c r="H3394" s="47"/>
      <c r="I3394" s="47"/>
      <c r="J3394" s="48"/>
      <c r="K3394" s="47"/>
      <c r="L3394" s="34">
        <f>SUM(L3369:L3393)</f>
        <v>50</v>
      </c>
      <c r="M3394" s="34">
        <f>SUM(M3369:M3393)</f>
        <v>63.818729999999981</v>
      </c>
      <c r="N3394" s="50"/>
      <c r="O3394" s="50"/>
      <c r="P3394" s="50"/>
      <c r="Q3394" s="51"/>
      <c r="R3394" s="21"/>
    </row>
    <row r="3395" spans="2:18" x14ac:dyDescent="0.2">
      <c r="B3395" s="48"/>
      <c r="C3395" s="55"/>
      <c r="D3395" s="55"/>
      <c r="E3395" s="47"/>
      <c r="F3395" s="34"/>
      <c r="G3395" s="47"/>
      <c r="H3395" s="34"/>
      <c r="I3395" s="47"/>
      <c r="J3395" s="48"/>
      <c r="K3395" s="47"/>
      <c r="L3395" s="34"/>
      <c r="M3395" s="47"/>
      <c r="N3395" s="50"/>
      <c r="O3395" s="50"/>
      <c r="P3395" s="50"/>
      <c r="Q3395" s="51"/>
      <c r="R3395" s="21"/>
    </row>
    <row r="3396" spans="2:18" x14ac:dyDescent="0.2">
      <c r="B3396" s="52"/>
      <c r="C3396" s="59"/>
      <c r="D3396" s="59"/>
      <c r="E3396" s="51"/>
      <c r="F3396" s="51"/>
      <c r="G3396" s="51"/>
      <c r="H3396" s="51"/>
      <c r="I3396" s="47"/>
      <c r="J3396" s="48"/>
      <c r="K3396" s="47"/>
      <c r="L3396" s="34"/>
      <c r="M3396" s="47"/>
      <c r="N3396" s="51"/>
      <c r="O3396" s="51"/>
      <c r="P3396" s="51"/>
      <c r="Q3396" s="51"/>
    </row>
    <row r="3397" spans="2:18" x14ac:dyDescent="0.2">
      <c r="B3397" s="52"/>
      <c r="C3397" s="59"/>
      <c r="D3397" s="59"/>
      <c r="E3397" s="51"/>
      <c r="F3397" s="51"/>
      <c r="G3397" s="51"/>
      <c r="H3397" s="34" t="s">
        <v>10</v>
      </c>
      <c r="I3397" s="34"/>
      <c r="J3397" s="34">
        <f>G3394</f>
        <v>117.75399999999999</v>
      </c>
      <c r="K3397" s="47" t="s">
        <v>11</v>
      </c>
      <c r="L3397" s="34">
        <f>M3394</f>
        <v>63.818729999999981</v>
      </c>
      <c r="M3397" s="47">
        <f>J3397-L3397</f>
        <v>53.93527000000001</v>
      </c>
      <c r="N3397" s="51"/>
      <c r="O3397" s="51"/>
      <c r="P3397" s="51"/>
      <c r="Q3397" s="51"/>
    </row>
    <row r="3398" spans="2:18" x14ac:dyDescent="0.2">
      <c r="B3398" s="52"/>
      <c r="C3398" s="59"/>
      <c r="D3398" s="59"/>
      <c r="E3398" s="51"/>
      <c r="F3398" s="51"/>
      <c r="G3398" s="51"/>
      <c r="H3398" s="51"/>
      <c r="I3398" s="51"/>
      <c r="J3398" s="60"/>
      <c r="K3398" s="51"/>
      <c r="L3398" s="51"/>
      <c r="M3398" s="51"/>
      <c r="N3398" s="51"/>
      <c r="O3398" s="51"/>
      <c r="P3398" s="51"/>
      <c r="Q3398" s="51"/>
    </row>
    <row r="3399" spans="2:18" ht="15" x14ac:dyDescent="0.2">
      <c r="B3399" s="58"/>
      <c r="C3399" s="61"/>
      <c r="D3399" s="61"/>
      <c r="E3399" s="58"/>
      <c r="F3399" s="54" t="s">
        <v>7</v>
      </c>
      <c r="G3399" s="54"/>
      <c r="H3399" s="160">
        <v>19.399999999999999</v>
      </c>
      <c r="I3399" s="160"/>
      <c r="J3399" s="58"/>
      <c r="K3399" s="58"/>
      <c r="L3399" s="58"/>
      <c r="M3399" s="58"/>
      <c r="N3399" s="57"/>
      <c r="O3399" s="57"/>
      <c r="P3399" s="57"/>
      <c r="Q3399" s="51"/>
    </row>
    <row r="3400" spans="2:18" x14ac:dyDescent="0.2">
      <c r="B3400" s="161" t="s">
        <v>8</v>
      </c>
      <c r="C3400" s="161"/>
      <c r="D3400" s="161"/>
      <c r="E3400" s="161"/>
      <c r="F3400" s="161"/>
      <c r="G3400" s="161"/>
      <c r="H3400" s="51"/>
      <c r="I3400" s="161" t="s">
        <v>9</v>
      </c>
      <c r="J3400" s="161"/>
      <c r="K3400" s="161"/>
      <c r="L3400" s="161"/>
      <c r="M3400" s="161"/>
      <c r="N3400" s="62"/>
      <c r="O3400" s="62"/>
      <c r="P3400" s="50">
        <f>I3415-I3413</f>
        <v>15</v>
      </c>
      <c r="Q3400" s="51"/>
    </row>
    <row r="3401" spans="2:18" x14ac:dyDescent="0.2">
      <c r="B3401" s="34">
        <v>0</v>
      </c>
      <c r="C3401" s="47">
        <v>3.702</v>
      </c>
      <c r="D3401" s="47"/>
      <c r="E3401" s="34"/>
      <c r="F3401" s="34"/>
      <c r="G3401" s="34"/>
      <c r="H3401" s="34"/>
      <c r="I3401" s="33"/>
      <c r="J3401" s="33"/>
      <c r="K3401" s="47"/>
      <c r="L3401" s="34"/>
      <c r="M3401" s="47"/>
      <c r="N3401" s="50"/>
      <c r="O3401" s="50"/>
      <c r="P3401" s="50"/>
      <c r="Q3401" s="51"/>
      <c r="R3401" s="21"/>
    </row>
    <row r="3402" spans="2:18" x14ac:dyDescent="0.2">
      <c r="B3402" s="34">
        <v>1</v>
      </c>
      <c r="C3402" s="47">
        <v>3.6629999999999998</v>
      </c>
      <c r="D3402" s="47"/>
      <c r="E3402" s="47">
        <f>(C3401+C3402)/2</f>
        <v>3.6825000000000001</v>
      </c>
      <c r="F3402" s="34">
        <f t="shared" ref="F3402:F3418" si="883">B3402-B3401</f>
        <v>1</v>
      </c>
      <c r="G3402" s="47">
        <f>E3402*F3402</f>
        <v>3.6825000000000001</v>
      </c>
      <c r="H3402" s="34"/>
      <c r="I3402" s="51"/>
      <c r="J3402" s="51"/>
      <c r="K3402" s="47"/>
      <c r="L3402" s="34"/>
      <c r="M3402" s="47"/>
      <c r="N3402" s="50"/>
      <c r="O3402" s="50"/>
      <c r="P3402" s="50"/>
      <c r="Q3402" s="52"/>
      <c r="R3402" s="21"/>
    </row>
    <row r="3403" spans="2:18" x14ac:dyDescent="0.2">
      <c r="B3403" s="34">
        <v>5</v>
      </c>
      <c r="C3403" s="47">
        <v>3.6309999999999998</v>
      </c>
      <c r="D3403" s="47"/>
      <c r="E3403" s="47">
        <f t="shared" ref="E3403:E3416" si="884">(C3402+C3403)/2</f>
        <v>3.6469999999999998</v>
      </c>
      <c r="F3403" s="34">
        <f t="shared" si="883"/>
        <v>4</v>
      </c>
      <c r="G3403" s="47">
        <f t="shared" ref="G3403:G3416" si="885">E3403*F3403</f>
        <v>14.587999999999999</v>
      </c>
      <c r="H3403" s="34"/>
      <c r="I3403" s="51"/>
      <c r="J3403" s="51"/>
      <c r="K3403" s="47"/>
      <c r="L3403" s="34"/>
      <c r="M3403" s="47"/>
      <c r="N3403" s="50"/>
      <c r="O3403" s="50"/>
      <c r="P3403" s="50"/>
      <c r="Q3403" s="52"/>
      <c r="R3403" s="21"/>
    </row>
    <row r="3404" spans="2:18" x14ac:dyDescent="0.2">
      <c r="B3404" s="34">
        <v>7</v>
      </c>
      <c r="C3404" s="47">
        <v>3.5630000000000002</v>
      </c>
      <c r="D3404" s="47"/>
      <c r="E3404" s="47">
        <f t="shared" si="884"/>
        <v>3.597</v>
      </c>
      <c r="F3404" s="34">
        <f t="shared" si="883"/>
        <v>2</v>
      </c>
      <c r="G3404" s="47">
        <f t="shared" si="885"/>
        <v>7.194</v>
      </c>
      <c r="H3404" s="34"/>
      <c r="I3404" s="33"/>
      <c r="J3404" s="33"/>
      <c r="K3404" s="47"/>
      <c r="L3404" s="34"/>
      <c r="M3404" s="47"/>
      <c r="N3404" s="50"/>
      <c r="O3404" s="50"/>
      <c r="P3404" s="50"/>
      <c r="Q3404" s="52"/>
      <c r="R3404" s="21"/>
    </row>
    <row r="3405" spans="2:18" x14ac:dyDescent="0.2">
      <c r="B3405" s="34">
        <v>9</v>
      </c>
      <c r="C3405" s="47">
        <v>2.3090000000000002</v>
      </c>
      <c r="D3405" s="47"/>
      <c r="E3405" s="47">
        <f t="shared" si="884"/>
        <v>2.9359999999999999</v>
      </c>
      <c r="F3405" s="34">
        <f t="shared" si="883"/>
        <v>2</v>
      </c>
      <c r="G3405" s="47">
        <f t="shared" si="885"/>
        <v>5.8719999999999999</v>
      </c>
      <c r="H3405" s="34"/>
      <c r="I3405" s="33"/>
      <c r="J3405" s="33"/>
      <c r="K3405" s="47"/>
      <c r="L3405" s="34"/>
      <c r="M3405" s="47"/>
      <c r="N3405" s="50"/>
      <c r="O3405" s="50"/>
      <c r="P3405" s="50"/>
      <c r="Q3405" s="52"/>
      <c r="R3405" s="21"/>
    </row>
    <row r="3406" spans="2:18" x14ac:dyDescent="0.2">
      <c r="B3406" s="34">
        <v>11</v>
      </c>
      <c r="C3406" s="47">
        <v>1.1100000000000001</v>
      </c>
      <c r="D3406" s="47"/>
      <c r="E3406" s="47">
        <f t="shared" si="884"/>
        <v>1.7095000000000002</v>
      </c>
      <c r="F3406" s="34">
        <f t="shared" si="883"/>
        <v>2</v>
      </c>
      <c r="G3406" s="47">
        <f t="shared" si="885"/>
        <v>3.4190000000000005</v>
      </c>
      <c r="H3406" s="34"/>
      <c r="I3406" s="33"/>
      <c r="J3406" s="33"/>
      <c r="K3406" s="47"/>
      <c r="L3406" s="34"/>
      <c r="M3406" s="47"/>
      <c r="N3406" s="50"/>
      <c r="O3406" s="50"/>
      <c r="P3406" s="50"/>
      <c r="Q3406" s="52"/>
      <c r="R3406" s="21"/>
    </row>
    <row r="3407" spans="2:18" x14ac:dyDescent="0.2">
      <c r="B3407" s="34">
        <v>13</v>
      </c>
      <c r="C3407" s="47">
        <v>0.113</v>
      </c>
      <c r="D3407" s="47"/>
      <c r="E3407" s="47">
        <f t="shared" si="884"/>
        <v>0.61150000000000004</v>
      </c>
      <c r="F3407" s="34">
        <f t="shared" si="883"/>
        <v>2</v>
      </c>
      <c r="G3407" s="47">
        <f t="shared" si="885"/>
        <v>1.2230000000000001</v>
      </c>
      <c r="H3407" s="51"/>
      <c r="I3407" s="33"/>
      <c r="J3407" s="33"/>
      <c r="K3407" s="47"/>
      <c r="L3407" s="34"/>
      <c r="M3407" s="47"/>
      <c r="N3407" s="50"/>
      <c r="O3407" s="50"/>
      <c r="P3407" s="50"/>
      <c r="Q3407" s="52"/>
      <c r="R3407" s="21"/>
    </row>
    <row r="3408" spans="2:18" x14ac:dyDescent="0.2">
      <c r="B3408" s="34">
        <v>15</v>
      </c>
      <c r="C3408" s="47">
        <v>-0.13800000000000001</v>
      </c>
      <c r="D3408" s="47"/>
      <c r="E3408" s="47">
        <f t="shared" si="884"/>
        <v>-1.2500000000000004E-2</v>
      </c>
      <c r="F3408" s="34">
        <f t="shared" si="883"/>
        <v>2</v>
      </c>
      <c r="G3408" s="47">
        <f t="shared" si="885"/>
        <v>-2.5000000000000008E-2</v>
      </c>
      <c r="H3408" s="51"/>
      <c r="I3408" s="33"/>
      <c r="J3408" s="33"/>
      <c r="K3408" s="47"/>
      <c r="L3408" s="34"/>
      <c r="M3408" s="47"/>
      <c r="N3408" s="50"/>
      <c r="O3408" s="50"/>
      <c r="P3408" s="50"/>
      <c r="Q3408" s="52"/>
      <c r="R3408" s="21"/>
    </row>
    <row r="3409" spans="2:18" x14ac:dyDescent="0.2">
      <c r="B3409" s="34">
        <v>17</v>
      </c>
      <c r="C3409" s="47">
        <v>-0.184</v>
      </c>
      <c r="D3409" s="47"/>
      <c r="E3409" s="47">
        <f t="shared" si="884"/>
        <v>-0.161</v>
      </c>
      <c r="F3409" s="34">
        <f t="shared" si="883"/>
        <v>2</v>
      </c>
      <c r="G3409" s="47">
        <f t="shared" si="885"/>
        <v>-0.32200000000000001</v>
      </c>
      <c r="H3409" s="51"/>
      <c r="I3409" s="33"/>
      <c r="J3409" s="33"/>
      <c r="K3409" s="47"/>
      <c r="L3409" s="34"/>
      <c r="M3409" s="47"/>
      <c r="N3409" s="53"/>
      <c r="O3409" s="53"/>
      <c r="P3409" s="53"/>
      <c r="Q3409" s="52"/>
      <c r="R3409" s="21"/>
    </row>
    <row r="3410" spans="2:18" x14ac:dyDescent="0.2">
      <c r="B3410" s="34">
        <v>20</v>
      </c>
      <c r="C3410" s="47">
        <v>-0.28899999999999998</v>
      </c>
      <c r="D3410" s="47"/>
      <c r="E3410" s="47">
        <f t="shared" si="884"/>
        <v>-0.23649999999999999</v>
      </c>
      <c r="F3410" s="34">
        <f t="shared" si="883"/>
        <v>3</v>
      </c>
      <c r="G3410" s="47">
        <f t="shared" si="885"/>
        <v>-0.70950000000000002</v>
      </c>
      <c r="H3410" s="34"/>
      <c r="I3410" s="33">
        <v>0</v>
      </c>
      <c r="J3410" s="33">
        <v>3.6629999999999998</v>
      </c>
      <c r="K3410" s="47"/>
      <c r="L3410" s="34"/>
      <c r="M3410" s="47"/>
      <c r="N3410" s="50"/>
      <c r="O3410" s="50"/>
      <c r="P3410" s="50"/>
      <c r="Q3410" s="52"/>
      <c r="R3410" s="21"/>
    </row>
    <row r="3411" spans="2:18" x14ac:dyDescent="0.2">
      <c r="B3411" s="34">
        <v>23</v>
      </c>
      <c r="C3411" s="47">
        <v>-0.23799999999999999</v>
      </c>
      <c r="D3411" s="47"/>
      <c r="E3411" s="47">
        <f t="shared" si="884"/>
        <v>-0.26349999999999996</v>
      </c>
      <c r="F3411" s="34">
        <f t="shared" si="883"/>
        <v>3</v>
      </c>
      <c r="G3411" s="47">
        <f t="shared" si="885"/>
        <v>-0.79049999999999987</v>
      </c>
      <c r="H3411" s="34"/>
      <c r="I3411" s="33">
        <v>1</v>
      </c>
      <c r="J3411" s="33">
        <v>3.6309999999999998</v>
      </c>
      <c r="K3411" s="47">
        <f t="shared" ref="K3411:K3418" si="886">AVERAGE(J3410,J3411)</f>
        <v>3.6469999999999998</v>
      </c>
      <c r="L3411" s="34">
        <f t="shared" ref="L3411:L3418" si="887">I3411-I3410</f>
        <v>1</v>
      </c>
      <c r="M3411" s="47">
        <f t="shared" ref="M3411:M3418" si="888">L3411*K3411</f>
        <v>3.6469999999999998</v>
      </c>
      <c r="N3411" s="53"/>
      <c r="O3411" s="53"/>
      <c r="P3411" s="53"/>
      <c r="Q3411" s="52"/>
      <c r="R3411" s="21"/>
    </row>
    <row r="3412" spans="2:18" x14ac:dyDescent="0.2">
      <c r="B3412" s="34">
        <v>26</v>
      </c>
      <c r="C3412" s="47">
        <v>0.11</v>
      </c>
      <c r="D3412" s="47"/>
      <c r="E3412" s="47">
        <f t="shared" si="884"/>
        <v>-6.4000000000000001E-2</v>
      </c>
      <c r="F3412" s="34">
        <f t="shared" si="883"/>
        <v>3</v>
      </c>
      <c r="G3412" s="47">
        <f t="shared" si="885"/>
        <v>-0.192</v>
      </c>
      <c r="H3412" s="34"/>
      <c r="I3412" s="34">
        <f>I3413-(J3412-J3413)*2</f>
        <v>2.0399999999999991</v>
      </c>
      <c r="J3412" s="34">
        <v>3.67</v>
      </c>
      <c r="K3412" s="47">
        <f t="shared" si="886"/>
        <v>3.6505000000000001</v>
      </c>
      <c r="L3412" s="34">
        <f t="shared" si="887"/>
        <v>1.0399999999999991</v>
      </c>
      <c r="M3412" s="47">
        <f t="shared" si="888"/>
        <v>3.796519999999997</v>
      </c>
      <c r="N3412" s="53"/>
      <c r="O3412" s="53"/>
      <c r="P3412" s="53"/>
      <c r="Q3412" s="52"/>
      <c r="R3412" s="21"/>
    </row>
    <row r="3413" spans="2:18" x14ac:dyDescent="0.2">
      <c r="B3413" s="34">
        <v>28</v>
      </c>
      <c r="C3413" s="47">
        <v>0.61</v>
      </c>
      <c r="D3413" s="47"/>
      <c r="E3413" s="47">
        <f t="shared" si="884"/>
        <v>0.36</v>
      </c>
      <c r="F3413" s="34">
        <f t="shared" si="883"/>
        <v>2</v>
      </c>
      <c r="G3413" s="47">
        <f t="shared" si="885"/>
        <v>0.72</v>
      </c>
      <c r="H3413" s="34"/>
      <c r="I3413" s="33">
        <f>I3414-7.5</f>
        <v>11.5</v>
      </c>
      <c r="J3413" s="33">
        <f>J3414</f>
        <v>-1.06</v>
      </c>
      <c r="K3413" s="47">
        <f t="shared" si="886"/>
        <v>1.3049999999999999</v>
      </c>
      <c r="L3413" s="34">
        <f t="shared" si="887"/>
        <v>9.4600000000000009</v>
      </c>
      <c r="M3413" s="47">
        <f t="shared" si="888"/>
        <v>12.3453</v>
      </c>
      <c r="N3413" s="50"/>
      <c r="O3413" s="50"/>
      <c r="P3413" s="50"/>
      <c r="Q3413" s="51"/>
      <c r="R3413" s="21"/>
    </row>
    <row r="3414" spans="2:18" x14ac:dyDescent="0.2">
      <c r="B3414" s="34">
        <v>31</v>
      </c>
      <c r="C3414" s="47">
        <v>2.3109999999999999</v>
      </c>
      <c r="D3414" s="47"/>
      <c r="E3414" s="47">
        <f t="shared" si="884"/>
        <v>1.4604999999999999</v>
      </c>
      <c r="F3414" s="34">
        <f t="shared" si="883"/>
        <v>3</v>
      </c>
      <c r="G3414" s="47">
        <f t="shared" si="885"/>
        <v>4.3815</v>
      </c>
      <c r="H3414" s="54"/>
      <c r="I3414" s="33">
        <v>19</v>
      </c>
      <c r="J3414" s="33">
        <v>-1.06</v>
      </c>
      <c r="K3414" s="47">
        <f t="shared" si="886"/>
        <v>-1.06</v>
      </c>
      <c r="L3414" s="34">
        <f t="shared" si="887"/>
        <v>7.5</v>
      </c>
      <c r="M3414" s="47">
        <f t="shared" si="888"/>
        <v>-7.95</v>
      </c>
      <c r="N3414" s="50"/>
      <c r="O3414" s="50"/>
      <c r="P3414" s="50"/>
      <c r="Q3414" s="51"/>
      <c r="R3414" s="21"/>
    </row>
    <row r="3415" spans="2:18" x14ac:dyDescent="0.2">
      <c r="B3415" s="34">
        <v>33</v>
      </c>
      <c r="C3415" s="47">
        <v>3.7109999999999999</v>
      </c>
      <c r="D3415" s="47"/>
      <c r="E3415" s="47">
        <f t="shared" si="884"/>
        <v>3.0110000000000001</v>
      </c>
      <c r="F3415" s="34">
        <f t="shared" si="883"/>
        <v>2</v>
      </c>
      <c r="G3415" s="47">
        <f t="shared" si="885"/>
        <v>6.0220000000000002</v>
      </c>
      <c r="H3415" s="54"/>
      <c r="I3415" s="34">
        <f>I3414+7.5</f>
        <v>26.5</v>
      </c>
      <c r="J3415" s="34">
        <f>J3414</f>
        <v>-1.06</v>
      </c>
      <c r="K3415" s="47">
        <f t="shared" si="886"/>
        <v>-1.06</v>
      </c>
      <c r="L3415" s="34">
        <f t="shared" si="887"/>
        <v>7.5</v>
      </c>
      <c r="M3415" s="47">
        <f t="shared" si="888"/>
        <v>-7.95</v>
      </c>
      <c r="N3415" s="50"/>
      <c r="O3415" s="50"/>
      <c r="P3415" s="50"/>
      <c r="Q3415" s="51"/>
      <c r="R3415" s="21"/>
    </row>
    <row r="3416" spans="2:18" x14ac:dyDescent="0.2">
      <c r="B3416" s="48">
        <v>36</v>
      </c>
      <c r="C3416" s="55">
        <v>3.722</v>
      </c>
      <c r="D3416" s="55"/>
      <c r="E3416" s="47">
        <f t="shared" si="884"/>
        <v>3.7164999999999999</v>
      </c>
      <c r="F3416" s="34">
        <f t="shared" si="883"/>
        <v>3</v>
      </c>
      <c r="G3416" s="47">
        <f t="shared" si="885"/>
        <v>11.1495</v>
      </c>
      <c r="H3416" s="54"/>
      <c r="I3416" s="34">
        <f>I3415+(J3416-J3415)*2</f>
        <v>36.04</v>
      </c>
      <c r="J3416" s="34">
        <v>3.71</v>
      </c>
      <c r="K3416" s="47">
        <f t="shared" si="886"/>
        <v>1.325</v>
      </c>
      <c r="L3416" s="34">
        <f t="shared" si="887"/>
        <v>9.5399999999999991</v>
      </c>
      <c r="M3416" s="47">
        <f t="shared" si="888"/>
        <v>12.640499999999998</v>
      </c>
      <c r="N3416" s="50"/>
      <c r="O3416" s="50"/>
      <c r="P3416" s="50"/>
      <c r="Q3416" s="51"/>
      <c r="R3416" s="21"/>
    </row>
    <row r="3417" spans="2:18" x14ac:dyDescent="0.2">
      <c r="B3417" s="48">
        <v>37</v>
      </c>
      <c r="C3417" s="55">
        <v>3.6859999999999999</v>
      </c>
      <c r="D3417" s="55"/>
      <c r="E3417" s="47">
        <f>(C3416+C3417)/2</f>
        <v>3.7039999999999997</v>
      </c>
      <c r="F3417" s="34">
        <f t="shared" si="883"/>
        <v>1</v>
      </c>
      <c r="G3417" s="47">
        <f>E3417*F3417</f>
        <v>3.7039999999999997</v>
      </c>
      <c r="H3417" s="54"/>
      <c r="I3417" s="34">
        <v>37</v>
      </c>
      <c r="J3417" s="56">
        <v>3.6859999999999999</v>
      </c>
      <c r="K3417" s="47">
        <f t="shared" si="886"/>
        <v>3.698</v>
      </c>
      <c r="L3417" s="34">
        <f t="shared" si="887"/>
        <v>0.96000000000000085</v>
      </c>
      <c r="M3417" s="47">
        <f t="shared" si="888"/>
        <v>3.550080000000003</v>
      </c>
      <c r="N3417" s="51"/>
      <c r="O3417" s="53"/>
      <c r="P3417" s="53"/>
      <c r="Q3417" s="51"/>
    </row>
    <row r="3418" spans="2:18" x14ac:dyDescent="0.2">
      <c r="B3418" s="48">
        <v>39</v>
      </c>
      <c r="C3418" s="55">
        <v>3.6819999999999999</v>
      </c>
      <c r="D3418" s="55"/>
      <c r="E3418" s="47">
        <f>(C3417+C3418)/2</f>
        <v>3.6840000000000002</v>
      </c>
      <c r="F3418" s="34">
        <f t="shared" si="883"/>
        <v>2</v>
      </c>
      <c r="G3418" s="47">
        <f>E3418*F3418</f>
        <v>7.3680000000000003</v>
      </c>
      <c r="H3418" s="54"/>
      <c r="I3418" s="48">
        <v>39</v>
      </c>
      <c r="J3418" s="48">
        <v>3.6819999999999999</v>
      </c>
      <c r="K3418" s="47">
        <f t="shared" si="886"/>
        <v>3.6840000000000002</v>
      </c>
      <c r="L3418" s="34">
        <f t="shared" si="887"/>
        <v>2</v>
      </c>
      <c r="M3418" s="47">
        <f t="shared" si="888"/>
        <v>7.3680000000000003</v>
      </c>
      <c r="N3418" s="51"/>
      <c r="O3418" s="57"/>
      <c r="P3418" s="57"/>
      <c r="Q3418" s="51"/>
    </row>
    <row r="3419" spans="2:18" x14ac:dyDescent="0.2">
      <c r="B3419" s="48"/>
      <c r="C3419" s="55"/>
      <c r="D3419" s="55"/>
      <c r="E3419" s="47"/>
      <c r="F3419" s="34"/>
      <c r="G3419" s="47"/>
      <c r="H3419" s="51"/>
      <c r="I3419" s="48"/>
      <c r="J3419" s="48"/>
      <c r="K3419" s="47"/>
      <c r="L3419" s="34"/>
      <c r="M3419" s="47"/>
      <c r="N3419" s="51"/>
      <c r="O3419" s="57"/>
      <c r="P3419" s="57"/>
      <c r="Q3419" s="51"/>
    </row>
    <row r="3420" spans="2:18" x14ac:dyDescent="0.2">
      <c r="B3420" s="48"/>
      <c r="C3420" s="55"/>
      <c r="D3420" s="55"/>
      <c r="E3420" s="47"/>
      <c r="F3420" s="34"/>
      <c r="G3420" s="47"/>
      <c r="H3420" s="51"/>
      <c r="I3420" s="48"/>
      <c r="J3420" s="48"/>
      <c r="K3420" s="47"/>
      <c r="L3420" s="34"/>
      <c r="M3420" s="47"/>
      <c r="N3420" s="57"/>
      <c r="O3420" s="57"/>
      <c r="P3420" s="57"/>
      <c r="Q3420" s="51"/>
    </row>
    <row r="3421" spans="2:18" x14ac:dyDescent="0.2">
      <c r="B3421" s="48"/>
      <c r="C3421" s="55"/>
      <c r="D3421" s="55"/>
      <c r="E3421" s="47"/>
      <c r="F3421" s="34"/>
      <c r="G3421" s="47"/>
      <c r="H3421" s="51"/>
      <c r="I3421" s="48"/>
      <c r="J3421" s="48"/>
      <c r="K3421" s="47"/>
      <c r="L3421" s="34"/>
      <c r="M3421" s="47"/>
      <c r="N3421" s="57"/>
      <c r="O3421" s="57"/>
      <c r="P3421" s="57"/>
      <c r="Q3421" s="51"/>
    </row>
    <row r="3422" spans="2:18" x14ac:dyDescent="0.2">
      <c r="B3422" s="48"/>
      <c r="C3422" s="55"/>
      <c r="D3422" s="55"/>
      <c r="E3422" s="47"/>
      <c r="F3422" s="34"/>
      <c r="G3422" s="47"/>
      <c r="H3422" s="51"/>
      <c r="I3422" s="48"/>
      <c r="J3422" s="48"/>
      <c r="K3422" s="47"/>
      <c r="L3422" s="34"/>
      <c r="M3422" s="47"/>
      <c r="N3422" s="57"/>
      <c r="O3422" s="57"/>
      <c r="P3422" s="57"/>
      <c r="Q3422" s="51"/>
    </row>
    <row r="3423" spans="2:18" x14ac:dyDescent="0.2">
      <c r="B3423" s="48"/>
      <c r="C3423" s="55"/>
      <c r="D3423" s="55"/>
      <c r="E3423" s="47"/>
      <c r="F3423" s="34"/>
      <c r="G3423" s="47"/>
      <c r="H3423" s="47"/>
      <c r="I3423" s="48"/>
      <c r="J3423" s="48"/>
      <c r="K3423" s="47"/>
      <c r="L3423" s="34"/>
      <c r="M3423" s="47"/>
      <c r="N3423" s="57"/>
      <c r="O3423" s="57"/>
      <c r="P3423" s="57"/>
      <c r="Q3423" s="51"/>
    </row>
    <row r="3424" spans="2:18" x14ac:dyDescent="0.2">
      <c r="B3424" s="48"/>
      <c r="C3424" s="55"/>
      <c r="D3424" s="55"/>
      <c r="E3424" s="47"/>
      <c r="F3424" s="34"/>
      <c r="G3424" s="47"/>
      <c r="H3424" s="47"/>
      <c r="I3424" s="48"/>
      <c r="J3424" s="48"/>
      <c r="K3424" s="47"/>
      <c r="L3424" s="34"/>
      <c r="M3424" s="47"/>
      <c r="N3424" s="53"/>
      <c r="O3424" s="57"/>
      <c r="P3424" s="57"/>
      <c r="Q3424" s="51"/>
    </row>
    <row r="3425" spans="2:18" x14ac:dyDescent="0.2">
      <c r="B3425" s="48"/>
      <c r="C3425" s="55"/>
      <c r="D3425" s="55"/>
      <c r="E3425" s="47"/>
      <c r="F3425" s="34"/>
      <c r="G3425" s="47"/>
      <c r="H3425" s="47"/>
      <c r="I3425" s="48"/>
      <c r="J3425" s="48"/>
      <c r="K3425" s="47"/>
      <c r="L3425" s="34"/>
      <c r="M3425" s="47"/>
      <c r="N3425" s="50"/>
      <c r="O3425" s="50"/>
      <c r="P3425" s="50"/>
      <c r="Q3425" s="51"/>
      <c r="R3425" s="21"/>
    </row>
    <row r="3426" spans="2:18" x14ac:dyDescent="0.2">
      <c r="B3426" s="48"/>
      <c r="C3426" s="55"/>
      <c r="D3426" s="55"/>
      <c r="E3426" s="47"/>
      <c r="F3426" s="34"/>
      <c r="G3426" s="47"/>
      <c r="H3426" s="47"/>
      <c r="I3426" s="47"/>
      <c r="J3426" s="48"/>
      <c r="K3426" s="47"/>
      <c r="L3426" s="34"/>
      <c r="M3426" s="47"/>
      <c r="N3426" s="50"/>
      <c r="O3426" s="50"/>
      <c r="P3426" s="50"/>
      <c r="Q3426" s="51"/>
      <c r="R3426" s="21"/>
    </row>
    <row r="3427" spans="2:18" x14ac:dyDescent="0.2">
      <c r="B3427" s="48"/>
      <c r="C3427" s="55"/>
      <c r="D3427" s="55"/>
      <c r="E3427" s="47"/>
      <c r="F3427" s="34"/>
      <c r="G3427" s="47"/>
      <c r="H3427" s="47"/>
      <c r="I3427" s="47"/>
      <c r="J3427" s="48"/>
      <c r="K3427" s="47"/>
      <c r="L3427" s="34"/>
      <c r="M3427" s="47"/>
      <c r="N3427" s="50"/>
      <c r="O3427" s="50"/>
      <c r="P3427" s="50"/>
      <c r="Q3427" s="51"/>
      <c r="R3427" s="21"/>
    </row>
    <row r="3428" spans="2:18" x14ac:dyDescent="0.2">
      <c r="B3428" s="48"/>
      <c r="C3428" s="55"/>
      <c r="D3428" s="55"/>
      <c r="E3428" s="47"/>
      <c r="F3428" s="34">
        <f>SUM(F3402:F3427)</f>
        <v>39</v>
      </c>
      <c r="G3428" s="47">
        <f>SUM(G3402:G3427)</f>
        <v>67.284499999999994</v>
      </c>
      <c r="H3428" s="47"/>
      <c r="I3428" s="47"/>
      <c r="J3428" s="48"/>
      <c r="K3428" s="47"/>
      <c r="L3428" s="34">
        <f>SUM(L3403:L3427)</f>
        <v>39</v>
      </c>
      <c r="M3428" s="34">
        <f>SUM(M3403:M3427)</f>
        <v>27.447400000000002</v>
      </c>
      <c r="N3428" s="50"/>
      <c r="O3428" s="50"/>
      <c r="P3428" s="50"/>
      <c r="Q3428" s="51"/>
      <c r="R3428" s="21"/>
    </row>
    <row r="3429" spans="2:18" x14ac:dyDescent="0.2">
      <c r="B3429" s="48"/>
      <c r="C3429" s="55"/>
      <c r="D3429" s="55"/>
      <c r="E3429" s="47"/>
      <c r="F3429" s="34"/>
      <c r="G3429" s="47"/>
      <c r="H3429" s="34"/>
      <c r="I3429" s="47"/>
      <c r="J3429" s="48"/>
      <c r="K3429" s="47"/>
      <c r="L3429" s="34"/>
      <c r="M3429" s="47"/>
      <c r="N3429" s="50"/>
      <c r="O3429" s="50"/>
      <c r="P3429" s="50"/>
      <c r="Q3429" s="51"/>
      <c r="R3429" s="21"/>
    </row>
    <row r="3430" spans="2:18" x14ac:dyDescent="0.2">
      <c r="B3430" s="52"/>
      <c r="C3430" s="59"/>
      <c r="D3430" s="59"/>
      <c r="E3430" s="51"/>
      <c r="F3430" s="51"/>
      <c r="G3430" s="51"/>
      <c r="H3430" s="51"/>
      <c r="I3430" s="47"/>
      <c r="J3430" s="48"/>
      <c r="K3430" s="47"/>
      <c r="L3430" s="34"/>
      <c r="M3430" s="47"/>
      <c r="N3430" s="51"/>
      <c r="O3430" s="51"/>
      <c r="P3430" s="51"/>
      <c r="Q3430" s="51"/>
    </row>
    <row r="3431" spans="2:18" x14ac:dyDescent="0.2">
      <c r="B3431" s="52"/>
      <c r="C3431" s="59"/>
      <c r="D3431" s="59"/>
      <c r="E3431" s="51"/>
      <c r="F3431" s="51"/>
      <c r="G3431" s="51"/>
      <c r="H3431" s="34" t="s">
        <v>10</v>
      </c>
      <c r="I3431" s="34"/>
      <c r="J3431" s="34">
        <f>G3428</f>
        <v>67.284499999999994</v>
      </c>
      <c r="K3431" s="47" t="s">
        <v>11</v>
      </c>
      <c r="L3431" s="34">
        <f>M3428</f>
        <v>27.447400000000002</v>
      </c>
      <c r="M3431" s="47">
        <f>J3431-L3431</f>
        <v>39.837099999999992</v>
      </c>
      <c r="N3431" s="51"/>
      <c r="O3431" s="51"/>
      <c r="P3431" s="51"/>
      <c r="Q3431" s="51"/>
    </row>
    <row r="3432" spans="2:18" ht="15" x14ac:dyDescent="0.2">
      <c r="B3432" s="58"/>
      <c r="C3432" s="61"/>
      <c r="D3432" s="61"/>
      <c r="E3432" s="58"/>
      <c r="F3432" s="54" t="s">
        <v>7</v>
      </c>
      <c r="G3432" s="54"/>
      <c r="H3432" s="160">
        <v>19.600000000000001</v>
      </c>
      <c r="I3432" s="160"/>
      <c r="J3432" s="58"/>
      <c r="K3432" s="58"/>
      <c r="L3432" s="58"/>
      <c r="M3432" s="58"/>
      <c r="N3432" s="57"/>
      <c r="O3432" s="57"/>
      <c r="P3432" s="57"/>
      <c r="Q3432" s="51"/>
    </row>
    <row r="3433" spans="2:18" x14ac:dyDescent="0.2">
      <c r="B3433" s="161" t="s">
        <v>8</v>
      </c>
      <c r="C3433" s="161"/>
      <c r="D3433" s="161"/>
      <c r="E3433" s="161"/>
      <c r="F3433" s="161"/>
      <c r="G3433" s="161"/>
      <c r="H3433" s="51"/>
      <c r="I3433" s="161" t="s">
        <v>9</v>
      </c>
      <c r="J3433" s="161"/>
      <c r="K3433" s="161"/>
      <c r="L3433" s="161"/>
      <c r="M3433" s="161"/>
      <c r="N3433" s="62"/>
      <c r="O3433" s="62"/>
      <c r="P3433" s="50">
        <f>I3448-I3446</f>
        <v>15</v>
      </c>
      <c r="Q3433" s="51"/>
    </row>
    <row r="3434" spans="2:18" x14ac:dyDescent="0.2">
      <c r="B3434" s="34">
        <v>0</v>
      </c>
      <c r="C3434" s="47">
        <v>0.14599999999999999</v>
      </c>
      <c r="D3434" s="47"/>
      <c r="E3434" s="34"/>
      <c r="F3434" s="34"/>
      <c r="G3434" s="34"/>
      <c r="H3434" s="34"/>
      <c r="I3434" s="33"/>
      <c r="J3434" s="33"/>
      <c r="K3434" s="47"/>
      <c r="L3434" s="34"/>
      <c r="M3434" s="47"/>
      <c r="N3434" s="50"/>
      <c r="O3434" s="50"/>
      <c r="P3434" s="50"/>
      <c r="Q3434" s="51"/>
      <c r="R3434" s="21"/>
    </row>
    <row r="3435" spans="2:18" x14ac:dyDescent="0.2">
      <c r="B3435" s="34">
        <v>3</v>
      </c>
      <c r="C3435" s="47">
        <v>1.1950000000000001</v>
      </c>
      <c r="D3435" s="47"/>
      <c r="E3435" s="47">
        <f>(C3434+C3435)/2</f>
        <v>0.67049999999999998</v>
      </c>
      <c r="F3435" s="34">
        <f t="shared" ref="F3435:F3456" si="889">B3435-B3434</f>
        <v>3</v>
      </c>
      <c r="G3435" s="47">
        <f>E3435*F3435</f>
        <v>2.0114999999999998</v>
      </c>
      <c r="H3435" s="34"/>
      <c r="I3435" s="51"/>
      <c r="J3435" s="51"/>
      <c r="K3435" s="47"/>
      <c r="L3435" s="34"/>
      <c r="M3435" s="47"/>
      <c r="N3435" s="50"/>
      <c r="O3435" s="50"/>
      <c r="P3435" s="50"/>
      <c r="Q3435" s="52"/>
      <c r="R3435" s="21"/>
    </row>
    <row r="3436" spans="2:18" x14ac:dyDescent="0.2">
      <c r="B3436" s="34">
        <v>6</v>
      </c>
      <c r="C3436" s="47">
        <v>2.6960000000000002</v>
      </c>
      <c r="D3436" s="47"/>
      <c r="E3436" s="47">
        <f t="shared" ref="E3436:E3449" si="890">(C3435+C3436)/2</f>
        <v>1.9455</v>
      </c>
      <c r="F3436" s="34">
        <f t="shared" si="889"/>
        <v>3</v>
      </c>
      <c r="G3436" s="47">
        <f t="shared" ref="G3436:G3449" si="891">E3436*F3436</f>
        <v>5.8365</v>
      </c>
      <c r="H3436" s="34"/>
      <c r="I3436" s="51">
        <v>0</v>
      </c>
      <c r="J3436" s="51">
        <v>0.14599999999999999</v>
      </c>
      <c r="K3436" s="47"/>
      <c r="L3436" s="34"/>
      <c r="M3436" s="47"/>
      <c r="N3436" s="50"/>
      <c r="O3436" s="50"/>
      <c r="P3436" s="50"/>
      <c r="Q3436" s="52"/>
      <c r="R3436" s="21"/>
    </row>
    <row r="3437" spans="2:18" x14ac:dyDescent="0.2">
      <c r="B3437" s="34">
        <v>8</v>
      </c>
      <c r="C3437" s="47">
        <v>3.9249999999999998</v>
      </c>
      <c r="D3437" s="47"/>
      <c r="E3437" s="47">
        <f t="shared" si="890"/>
        <v>3.3105000000000002</v>
      </c>
      <c r="F3437" s="34">
        <f t="shared" si="889"/>
        <v>2</v>
      </c>
      <c r="G3437" s="47">
        <f t="shared" si="891"/>
        <v>6.6210000000000004</v>
      </c>
      <c r="H3437" s="34"/>
      <c r="I3437" s="33">
        <v>3</v>
      </c>
      <c r="J3437" s="33">
        <v>1.1950000000000001</v>
      </c>
      <c r="K3437" s="47">
        <f t="shared" ref="K3437:K3442" si="892">AVERAGE(J3436,J3437)</f>
        <v>0.67049999999999998</v>
      </c>
      <c r="L3437" s="34">
        <f t="shared" ref="L3437:L3442" si="893">I3437-I3436</f>
        <v>3</v>
      </c>
      <c r="M3437" s="47">
        <f t="shared" ref="M3437:M3442" si="894">L3437*K3437</f>
        <v>2.0114999999999998</v>
      </c>
      <c r="N3437" s="50"/>
      <c r="O3437" s="50"/>
      <c r="P3437" s="50"/>
      <c r="Q3437" s="52"/>
      <c r="R3437" s="21"/>
    </row>
    <row r="3438" spans="2:18" x14ac:dyDescent="0.2">
      <c r="B3438" s="34">
        <v>13</v>
      </c>
      <c r="C3438" s="47">
        <v>3.895</v>
      </c>
      <c r="D3438" s="47"/>
      <c r="E3438" s="47">
        <f t="shared" si="890"/>
        <v>3.91</v>
      </c>
      <c r="F3438" s="34">
        <f t="shared" si="889"/>
        <v>5</v>
      </c>
      <c r="G3438" s="47">
        <f t="shared" si="891"/>
        <v>19.55</v>
      </c>
      <c r="H3438" s="34"/>
      <c r="I3438" s="33">
        <v>6</v>
      </c>
      <c r="J3438" s="33">
        <v>2.6960000000000002</v>
      </c>
      <c r="K3438" s="47">
        <f t="shared" si="892"/>
        <v>1.9455</v>
      </c>
      <c r="L3438" s="34">
        <f t="shared" si="893"/>
        <v>3</v>
      </c>
      <c r="M3438" s="47">
        <f t="shared" si="894"/>
        <v>5.8365</v>
      </c>
      <c r="N3438" s="50"/>
      <c r="O3438" s="50"/>
      <c r="P3438" s="50"/>
      <c r="Q3438" s="52"/>
      <c r="R3438" s="21"/>
    </row>
    <row r="3439" spans="2:18" x14ac:dyDescent="0.2">
      <c r="B3439" s="34">
        <v>15</v>
      </c>
      <c r="C3439" s="47">
        <v>2.6949999999999998</v>
      </c>
      <c r="D3439" s="47"/>
      <c r="E3439" s="47">
        <f t="shared" si="890"/>
        <v>3.2949999999999999</v>
      </c>
      <c r="F3439" s="34">
        <f t="shared" si="889"/>
        <v>2</v>
      </c>
      <c r="G3439" s="47">
        <f t="shared" si="891"/>
        <v>6.59</v>
      </c>
      <c r="H3439" s="34"/>
      <c r="I3439" s="33">
        <v>8</v>
      </c>
      <c r="J3439" s="33">
        <v>3.9249999999999998</v>
      </c>
      <c r="K3439" s="47">
        <f t="shared" si="892"/>
        <v>3.3105000000000002</v>
      </c>
      <c r="L3439" s="34">
        <f t="shared" si="893"/>
        <v>2</v>
      </c>
      <c r="M3439" s="47">
        <f t="shared" si="894"/>
        <v>6.6210000000000004</v>
      </c>
      <c r="N3439" s="50"/>
      <c r="O3439" s="50"/>
      <c r="P3439" s="50"/>
      <c r="Q3439" s="52"/>
      <c r="R3439" s="21"/>
    </row>
    <row r="3440" spans="2:18" x14ac:dyDescent="0.2">
      <c r="B3440" s="34">
        <v>17</v>
      </c>
      <c r="C3440" s="47">
        <v>1.194</v>
      </c>
      <c r="D3440" s="47"/>
      <c r="E3440" s="47">
        <f t="shared" si="890"/>
        <v>1.9444999999999999</v>
      </c>
      <c r="F3440" s="34">
        <f t="shared" si="889"/>
        <v>2</v>
      </c>
      <c r="G3440" s="47">
        <f t="shared" si="891"/>
        <v>3.8889999999999998</v>
      </c>
      <c r="H3440" s="51"/>
      <c r="I3440" s="33">
        <v>13</v>
      </c>
      <c r="J3440" s="33">
        <v>3.895</v>
      </c>
      <c r="K3440" s="47">
        <f t="shared" si="892"/>
        <v>3.91</v>
      </c>
      <c r="L3440" s="34">
        <f t="shared" si="893"/>
        <v>5</v>
      </c>
      <c r="M3440" s="47">
        <f t="shared" si="894"/>
        <v>19.55</v>
      </c>
      <c r="N3440" s="50"/>
      <c r="O3440" s="50"/>
      <c r="P3440" s="50"/>
      <c r="Q3440" s="52"/>
      <c r="R3440" s="21"/>
    </row>
    <row r="3441" spans="2:18" x14ac:dyDescent="0.2">
      <c r="B3441" s="34">
        <v>20</v>
      </c>
      <c r="C3441" s="47">
        <v>0.436</v>
      </c>
      <c r="D3441" s="47"/>
      <c r="E3441" s="47">
        <f t="shared" si="890"/>
        <v>0.81499999999999995</v>
      </c>
      <c r="F3441" s="34">
        <f t="shared" si="889"/>
        <v>3</v>
      </c>
      <c r="G3441" s="47">
        <f t="shared" si="891"/>
        <v>2.4449999999999998</v>
      </c>
      <c r="H3441" s="51"/>
      <c r="I3441" s="33">
        <v>15</v>
      </c>
      <c r="J3441" s="33">
        <v>2.6949999999999998</v>
      </c>
      <c r="K3441" s="47">
        <f t="shared" si="892"/>
        <v>3.2949999999999999</v>
      </c>
      <c r="L3441" s="34">
        <f t="shared" si="893"/>
        <v>2</v>
      </c>
      <c r="M3441" s="47">
        <f t="shared" si="894"/>
        <v>6.59</v>
      </c>
      <c r="N3441" s="50"/>
      <c r="O3441" s="50"/>
      <c r="P3441" s="50"/>
      <c r="Q3441" s="52"/>
      <c r="R3441" s="21"/>
    </row>
    <row r="3442" spans="2:18" x14ac:dyDescent="0.2">
      <c r="B3442" s="34">
        <v>23</v>
      </c>
      <c r="C3442" s="47">
        <v>-0.108</v>
      </c>
      <c r="D3442" s="47"/>
      <c r="E3442" s="47">
        <f t="shared" si="890"/>
        <v>0.16400000000000001</v>
      </c>
      <c r="F3442" s="34">
        <f t="shared" si="889"/>
        <v>3</v>
      </c>
      <c r="G3442" s="47">
        <f t="shared" si="891"/>
        <v>0.49199999999999999</v>
      </c>
      <c r="H3442" s="51"/>
      <c r="I3442" s="33">
        <v>17</v>
      </c>
      <c r="J3442" s="33">
        <v>1.194</v>
      </c>
      <c r="K3442" s="47">
        <f t="shared" si="892"/>
        <v>1.9444999999999999</v>
      </c>
      <c r="L3442" s="34">
        <f t="shared" si="893"/>
        <v>2</v>
      </c>
      <c r="M3442" s="47">
        <f t="shared" si="894"/>
        <v>3.8889999999999998</v>
      </c>
      <c r="N3442" s="53"/>
      <c r="O3442" s="53"/>
      <c r="P3442" s="53"/>
      <c r="Q3442" s="52"/>
      <c r="R3442" s="21"/>
    </row>
    <row r="3443" spans="2:18" x14ac:dyDescent="0.2">
      <c r="B3443" s="34">
        <v>26</v>
      </c>
      <c r="C3443" s="47">
        <v>-0.30299999999999999</v>
      </c>
      <c r="D3443" s="47"/>
      <c r="E3443" s="47">
        <f t="shared" si="890"/>
        <v>-0.20549999999999999</v>
      </c>
      <c r="F3443" s="34">
        <f t="shared" si="889"/>
        <v>3</v>
      </c>
      <c r="G3443" s="47">
        <f t="shared" si="891"/>
        <v>-0.61649999999999994</v>
      </c>
      <c r="H3443" s="34"/>
      <c r="I3443" s="33">
        <v>20</v>
      </c>
      <c r="J3443" s="33">
        <v>0.436</v>
      </c>
      <c r="K3443" s="47">
        <f t="shared" ref="K3443:K3452" si="895">AVERAGE(J3442,J3443)</f>
        <v>0.81499999999999995</v>
      </c>
      <c r="L3443" s="34">
        <f t="shared" ref="L3443:L3452" si="896">I3443-I3442</f>
        <v>3</v>
      </c>
      <c r="M3443" s="47">
        <f t="shared" ref="M3443:M3452" si="897">L3443*K3443</f>
        <v>2.4449999999999998</v>
      </c>
      <c r="N3443" s="50"/>
      <c r="O3443" s="50"/>
      <c r="P3443" s="50"/>
      <c r="Q3443" s="52"/>
      <c r="R3443" s="21"/>
    </row>
    <row r="3444" spans="2:18" x14ac:dyDescent="0.2">
      <c r="B3444" s="34">
        <v>29</v>
      </c>
      <c r="C3444" s="47">
        <v>-0.40600000000000003</v>
      </c>
      <c r="D3444" s="47"/>
      <c r="E3444" s="47">
        <f t="shared" si="890"/>
        <v>-0.35450000000000004</v>
      </c>
      <c r="F3444" s="34">
        <f t="shared" si="889"/>
        <v>3</v>
      </c>
      <c r="G3444" s="47">
        <f t="shared" si="891"/>
        <v>-1.0635000000000001</v>
      </c>
      <c r="H3444" s="34"/>
      <c r="I3444" s="33">
        <v>23</v>
      </c>
      <c r="J3444" s="33">
        <v>-0.108</v>
      </c>
      <c r="K3444" s="47">
        <f t="shared" si="895"/>
        <v>0.16400000000000001</v>
      </c>
      <c r="L3444" s="34">
        <f t="shared" si="896"/>
        <v>3</v>
      </c>
      <c r="M3444" s="47">
        <f t="shared" si="897"/>
        <v>0.49199999999999999</v>
      </c>
      <c r="N3444" s="53"/>
      <c r="O3444" s="53"/>
      <c r="P3444" s="53"/>
      <c r="Q3444" s="52"/>
      <c r="R3444" s="21"/>
    </row>
    <row r="3445" spans="2:18" x14ac:dyDescent="0.2">
      <c r="B3445" s="34">
        <v>33</v>
      </c>
      <c r="C3445" s="47">
        <v>-0.49399999999999999</v>
      </c>
      <c r="D3445" s="47"/>
      <c r="E3445" s="47">
        <f t="shared" si="890"/>
        <v>-0.45</v>
      </c>
      <c r="F3445" s="34">
        <f t="shared" si="889"/>
        <v>4</v>
      </c>
      <c r="G3445" s="47">
        <f t="shared" si="891"/>
        <v>-1.8</v>
      </c>
      <c r="H3445" s="34"/>
      <c r="I3445" s="34">
        <f>I3446-(J3445-J3446)*2</f>
        <v>23.82</v>
      </c>
      <c r="J3445" s="34">
        <v>-0.2</v>
      </c>
      <c r="K3445" s="47">
        <f t="shared" si="895"/>
        <v>-0.154</v>
      </c>
      <c r="L3445" s="34">
        <f t="shared" si="896"/>
        <v>0.82000000000000028</v>
      </c>
      <c r="M3445" s="47">
        <f t="shared" si="897"/>
        <v>-0.12628000000000003</v>
      </c>
      <c r="N3445" s="53"/>
      <c r="O3445" s="53"/>
      <c r="P3445" s="53"/>
      <c r="Q3445" s="52"/>
      <c r="R3445" s="21"/>
    </row>
    <row r="3446" spans="2:18" x14ac:dyDescent="0.2">
      <c r="B3446" s="34">
        <v>36</v>
      </c>
      <c r="C3446" s="47">
        <v>-0.45600000000000002</v>
      </c>
      <c r="D3446" s="47"/>
      <c r="E3446" s="47">
        <f t="shared" si="890"/>
        <v>-0.47499999999999998</v>
      </c>
      <c r="F3446" s="34">
        <f t="shared" si="889"/>
        <v>3</v>
      </c>
      <c r="G3446" s="47">
        <f t="shared" si="891"/>
        <v>-1.4249999999999998</v>
      </c>
      <c r="H3446" s="34"/>
      <c r="I3446" s="33">
        <f>I3447-7.5</f>
        <v>25.5</v>
      </c>
      <c r="J3446" s="33">
        <f>J3447</f>
        <v>-1.04</v>
      </c>
      <c r="K3446" s="47">
        <f t="shared" si="895"/>
        <v>-0.62</v>
      </c>
      <c r="L3446" s="34">
        <f t="shared" si="896"/>
        <v>1.6799999999999997</v>
      </c>
      <c r="M3446" s="47">
        <f t="shared" si="897"/>
        <v>-1.0415999999999999</v>
      </c>
      <c r="N3446" s="50"/>
      <c r="O3446" s="50"/>
      <c r="P3446" s="50"/>
      <c r="Q3446" s="51"/>
      <c r="R3446" s="21"/>
    </row>
    <row r="3447" spans="2:18" x14ac:dyDescent="0.2">
      <c r="B3447" s="34">
        <v>39</v>
      </c>
      <c r="C3447" s="47">
        <v>-0.20799999999999999</v>
      </c>
      <c r="D3447" s="47"/>
      <c r="E3447" s="47">
        <f t="shared" si="890"/>
        <v>-0.33200000000000002</v>
      </c>
      <c r="F3447" s="34">
        <f t="shared" si="889"/>
        <v>3</v>
      </c>
      <c r="G3447" s="47">
        <f t="shared" si="891"/>
        <v>-0.996</v>
      </c>
      <c r="H3447" s="54"/>
      <c r="I3447" s="33">
        <v>33</v>
      </c>
      <c r="J3447" s="33">
        <v>-1.04</v>
      </c>
      <c r="K3447" s="47">
        <f t="shared" si="895"/>
        <v>-1.04</v>
      </c>
      <c r="L3447" s="34">
        <f t="shared" si="896"/>
        <v>7.5</v>
      </c>
      <c r="M3447" s="47">
        <f t="shared" si="897"/>
        <v>-7.8000000000000007</v>
      </c>
      <c r="N3447" s="50"/>
      <c r="O3447" s="50"/>
      <c r="P3447" s="50"/>
      <c r="Q3447" s="51"/>
      <c r="R3447" s="21"/>
    </row>
    <row r="3448" spans="2:18" x14ac:dyDescent="0.2">
      <c r="B3448" s="34">
        <v>42</v>
      </c>
      <c r="C3448" s="47">
        <v>-5.2999999999999999E-2</v>
      </c>
      <c r="D3448" s="47"/>
      <c r="E3448" s="47">
        <f t="shared" si="890"/>
        <v>-0.1305</v>
      </c>
      <c r="F3448" s="34">
        <f t="shared" si="889"/>
        <v>3</v>
      </c>
      <c r="G3448" s="47">
        <f t="shared" si="891"/>
        <v>-0.39150000000000001</v>
      </c>
      <c r="H3448" s="54"/>
      <c r="I3448" s="34">
        <f>I3447+7.5</f>
        <v>40.5</v>
      </c>
      <c r="J3448" s="34">
        <f>J3447</f>
        <v>-1.04</v>
      </c>
      <c r="K3448" s="47">
        <f t="shared" si="895"/>
        <v>-1.04</v>
      </c>
      <c r="L3448" s="34">
        <f t="shared" si="896"/>
        <v>7.5</v>
      </c>
      <c r="M3448" s="47">
        <f t="shared" si="897"/>
        <v>-7.8000000000000007</v>
      </c>
      <c r="N3448" s="50"/>
      <c r="O3448" s="50"/>
      <c r="P3448" s="50"/>
      <c r="Q3448" s="51"/>
      <c r="R3448" s="21"/>
    </row>
    <row r="3449" spans="2:18" x14ac:dyDescent="0.2">
      <c r="B3449" s="48">
        <v>45</v>
      </c>
      <c r="C3449" s="55">
        <v>0.434</v>
      </c>
      <c r="D3449" s="55"/>
      <c r="E3449" s="47">
        <f t="shared" si="890"/>
        <v>0.1905</v>
      </c>
      <c r="F3449" s="34">
        <f t="shared" si="889"/>
        <v>3</v>
      </c>
      <c r="G3449" s="47">
        <f t="shared" si="891"/>
        <v>0.57150000000000001</v>
      </c>
      <c r="H3449" s="54"/>
      <c r="I3449" s="34">
        <f>I3448+(J3449-J3448)*2</f>
        <v>42.58</v>
      </c>
      <c r="J3449" s="34">
        <v>0</v>
      </c>
      <c r="K3449" s="47">
        <f t="shared" si="895"/>
        <v>-0.52</v>
      </c>
      <c r="L3449" s="34">
        <f t="shared" si="896"/>
        <v>2.0799999999999983</v>
      </c>
      <c r="M3449" s="47">
        <f t="shared" si="897"/>
        <v>-1.0815999999999992</v>
      </c>
      <c r="N3449" s="50"/>
      <c r="O3449" s="50"/>
      <c r="P3449" s="50"/>
      <c r="Q3449" s="51"/>
      <c r="R3449" s="21"/>
    </row>
    <row r="3450" spans="2:18" x14ac:dyDescent="0.2">
      <c r="B3450" s="48">
        <v>48</v>
      </c>
      <c r="C3450" s="55">
        <v>1.246</v>
      </c>
      <c r="D3450" s="55"/>
      <c r="E3450" s="47">
        <f>(C3449+C3450)/2</f>
        <v>0.84</v>
      </c>
      <c r="F3450" s="34">
        <f t="shared" si="889"/>
        <v>3</v>
      </c>
      <c r="G3450" s="47">
        <f>E3450*F3450</f>
        <v>2.52</v>
      </c>
      <c r="H3450" s="54"/>
      <c r="I3450" s="34">
        <v>45</v>
      </c>
      <c r="J3450" s="56">
        <v>0.434</v>
      </c>
      <c r="K3450" s="47">
        <f t="shared" si="895"/>
        <v>0.217</v>
      </c>
      <c r="L3450" s="34">
        <f t="shared" si="896"/>
        <v>2.4200000000000017</v>
      </c>
      <c r="M3450" s="47">
        <f t="shared" si="897"/>
        <v>0.52514000000000038</v>
      </c>
      <c r="N3450" s="51"/>
      <c r="O3450" s="53"/>
      <c r="P3450" s="53"/>
      <c r="Q3450" s="51"/>
    </row>
    <row r="3451" spans="2:18" x14ac:dyDescent="0.2">
      <c r="B3451" s="48">
        <v>50</v>
      </c>
      <c r="C3451" s="55">
        <v>2.1949999999999998</v>
      </c>
      <c r="D3451" s="55"/>
      <c r="E3451" s="47">
        <f>(C3450+C3451)/2</f>
        <v>1.7204999999999999</v>
      </c>
      <c r="F3451" s="34">
        <f t="shared" si="889"/>
        <v>2</v>
      </c>
      <c r="G3451" s="47">
        <f>E3451*F3451</f>
        <v>3.4409999999999998</v>
      </c>
      <c r="H3451" s="54"/>
      <c r="I3451" s="48">
        <v>48</v>
      </c>
      <c r="J3451" s="48">
        <v>1.246</v>
      </c>
      <c r="K3451" s="47">
        <f t="shared" si="895"/>
        <v>0.84</v>
      </c>
      <c r="L3451" s="34">
        <f t="shared" si="896"/>
        <v>3</v>
      </c>
      <c r="M3451" s="47">
        <f t="shared" si="897"/>
        <v>2.52</v>
      </c>
      <c r="N3451" s="51"/>
      <c r="O3451" s="57"/>
      <c r="P3451" s="57"/>
      <c r="Q3451" s="51"/>
    </row>
    <row r="3452" spans="2:18" x14ac:dyDescent="0.2">
      <c r="B3452" s="48">
        <v>52</v>
      </c>
      <c r="C3452" s="55">
        <v>3.3450000000000002</v>
      </c>
      <c r="D3452" s="55"/>
      <c r="E3452" s="47">
        <f t="shared" ref="E3452:E3456" si="898">(C3451+C3452)/2</f>
        <v>2.77</v>
      </c>
      <c r="F3452" s="34">
        <f t="shared" si="889"/>
        <v>2</v>
      </c>
      <c r="G3452" s="47">
        <f t="shared" ref="G3452:G3456" si="899">E3452*F3452</f>
        <v>5.54</v>
      </c>
      <c r="H3452" s="51"/>
      <c r="I3452" s="48">
        <v>50</v>
      </c>
      <c r="J3452" s="48">
        <v>2.1949999999999998</v>
      </c>
      <c r="K3452" s="47">
        <f t="shared" si="895"/>
        <v>1.7204999999999999</v>
      </c>
      <c r="L3452" s="34">
        <f t="shared" si="896"/>
        <v>2</v>
      </c>
      <c r="M3452" s="47">
        <f t="shared" si="897"/>
        <v>3.4409999999999998</v>
      </c>
      <c r="N3452" s="51"/>
      <c r="O3452" s="57"/>
      <c r="P3452" s="57"/>
      <c r="Q3452" s="51"/>
    </row>
    <row r="3453" spans="2:18" x14ac:dyDescent="0.2">
      <c r="B3453" s="48">
        <v>53</v>
      </c>
      <c r="C3453" s="55">
        <v>4.7460000000000004</v>
      </c>
      <c r="D3453" s="55"/>
      <c r="E3453" s="47">
        <f t="shared" si="898"/>
        <v>4.0455000000000005</v>
      </c>
      <c r="F3453" s="34">
        <f t="shared" si="889"/>
        <v>1</v>
      </c>
      <c r="G3453" s="47">
        <f t="shared" si="899"/>
        <v>4.0455000000000005</v>
      </c>
      <c r="H3453" s="51"/>
      <c r="I3453" s="48">
        <v>52</v>
      </c>
      <c r="J3453" s="48">
        <v>3.3450000000000002</v>
      </c>
      <c r="K3453" s="47">
        <f t="shared" ref="K3453:K3457" si="900">AVERAGE(J3452,J3453)</f>
        <v>2.77</v>
      </c>
      <c r="L3453" s="34">
        <f t="shared" ref="L3453:L3457" si="901">I3453-I3452</f>
        <v>2</v>
      </c>
      <c r="M3453" s="47">
        <f t="shared" ref="M3453:M3457" si="902">L3453*K3453</f>
        <v>5.54</v>
      </c>
      <c r="N3453" s="57"/>
      <c r="O3453" s="57"/>
      <c r="P3453" s="57"/>
      <c r="Q3453" s="51"/>
    </row>
    <row r="3454" spans="2:18" x14ac:dyDescent="0.2">
      <c r="B3454" s="48">
        <v>55</v>
      </c>
      <c r="C3454" s="55">
        <v>4.7949999999999999</v>
      </c>
      <c r="D3454" s="55"/>
      <c r="E3454" s="47">
        <f t="shared" si="898"/>
        <v>4.7705000000000002</v>
      </c>
      <c r="F3454" s="34">
        <f t="shared" si="889"/>
        <v>2</v>
      </c>
      <c r="G3454" s="47">
        <f t="shared" si="899"/>
        <v>9.5410000000000004</v>
      </c>
      <c r="H3454" s="51"/>
      <c r="I3454" s="48">
        <v>53</v>
      </c>
      <c r="J3454" s="48">
        <v>4.7460000000000004</v>
      </c>
      <c r="K3454" s="47">
        <f t="shared" si="900"/>
        <v>4.0455000000000005</v>
      </c>
      <c r="L3454" s="34">
        <f t="shared" si="901"/>
        <v>1</v>
      </c>
      <c r="M3454" s="47">
        <f t="shared" si="902"/>
        <v>4.0455000000000005</v>
      </c>
      <c r="N3454" s="57"/>
      <c r="O3454" s="57"/>
      <c r="P3454" s="57"/>
      <c r="Q3454" s="51"/>
    </row>
    <row r="3455" spans="2:18" x14ac:dyDescent="0.2">
      <c r="B3455" s="48">
        <v>60</v>
      </c>
      <c r="C3455" s="55">
        <v>4.806</v>
      </c>
      <c r="D3455" s="55"/>
      <c r="E3455" s="47">
        <f t="shared" si="898"/>
        <v>4.8004999999999995</v>
      </c>
      <c r="F3455" s="34">
        <f t="shared" si="889"/>
        <v>5</v>
      </c>
      <c r="G3455" s="47">
        <f t="shared" si="899"/>
        <v>24.002499999999998</v>
      </c>
      <c r="H3455" s="51"/>
      <c r="I3455" s="48">
        <v>55</v>
      </c>
      <c r="J3455" s="48">
        <v>4.7949999999999999</v>
      </c>
      <c r="K3455" s="47">
        <f t="shared" si="900"/>
        <v>4.7705000000000002</v>
      </c>
      <c r="L3455" s="34">
        <f t="shared" si="901"/>
        <v>2</v>
      </c>
      <c r="M3455" s="47">
        <f t="shared" si="902"/>
        <v>9.5410000000000004</v>
      </c>
      <c r="N3455" s="57"/>
      <c r="O3455" s="57"/>
      <c r="P3455" s="57"/>
      <c r="Q3455" s="51"/>
    </row>
    <row r="3456" spans="2:18" x14ac:dyDescent="0.2">
      <c r="B3456" s="48">
        <v>62</v>
      </c>
      <c r="C3456" s="55">
        <v>4.7850000000000001</v>
      </c>
      <c r="D3456" s="55"/>
      <c r="E3456" s="47">
        <f t="shared" si="898"/>
        <v>4.7955000000000005</v>
      </c>
      <c r="F3456" s="34">
        <f t="shared" si="889"/>
        <v>2</v>
      </c>
      <c r="G3456" s="47">
        <f t="shared" si="899"/>
        <v>9.5910000000000011</v>
      </c>
      <c r="H3456" s="47"/>
      <c r="I3456" s="48">
        <v>60</v>
      </c>
      <c r="J3456" s="48">
        <v>4.806</v>
      </c>
      <c r="K3456" s="47">
        <f t="shared" si="900"/>
        <v>4.8004999999999995</v>
      </c>
      <c r="L3456" s="34">
        <f t="shared" si="901"/>
        <v>5</v>
      </c>
      <c r="M3456" s="47">
        <f t="shared" si="902"/>
        <v>24.002499999999998</v>
      </c>
      <c r="N3456" s="57"/>
      <c r="O3456" s="57"/>
      <c r="P3456" s="57"/>
      <c r="Q3456" s="51"/>
    </row>
    <row r="3457" spans="2:18" x14ac:dyDescent="0.2">
      <c r="B3457" s="48"/>
      <c r="C3457" s="55"/>
      <c r="D3457" s="55"/>
      <c r="E3457" s="47"/>
      <c r="F3457" s="34"/>
      <c r="G3457" s="47"/>
      <c r="H3457" s="47"/>
      <c r="I3457" s="48">
        <v>62</v>
      </c>
      <c r="J3457" s="48">
        <v>4.7850000000000001</v>
      </c>
      <c r="K3457" s="47">
        <f t="shared" si="900"/>
        <v>4.7955000000000005</v>
      </c>
      <c r="L3457" s="34">
        <f t="shared" si="901"/>
        <v>2</v>
      </c>
      <c r="M3457" s="47">
        <f t="shared" si="902"/>
        <v>9.5910000000000011</v>
      </c>
      <c r="N3457" s="53"/>
      <c r="O3457" s="57"/>
      <c r="P3457" s="57"/>
      <c r="Q3457" s="51"/>
    </row>
    <row r="3458" spans="2:18" x14ac:dyDescent="0.2">
      <c r="B3458" s="48"/>
      <c r="C3458" s="55"/>
      <c r="D3458" s="55"/>
      <c r="E3458" s="47"/>
      <c r="F3458" s="34"/>
      <c r="G3458" s="47"/>
      <c r="H3458" s="47"/>
      <c r="I3458" s="48"/>
      <c r="J3458" s="48"/>
      <c r="K3458" s="47"/>
      <c r="L3458" s="34"/>
      <c r="M3458" s="47"/>
      <c r="N3458" s="50"/>
      <c r="O3458" s="50"/>
      <c r="P3458" s="50"/>
      <c r="Q3458" s="51"/>
      <c r="R3458" s="21"/>
    </row>
    <row r="3459" spans="2:18" x14ac:dyDescent="0.2">
      <c r="B3459" s="48"/>
      <c r="C3459" s="55"/>
      <c r="D3459" s="55"/>
      <c r="E3459" s="47"/>
      <c r="F3459" s="34"/>
      <c r="G3459" s="47"/>
      <c r="H3459" s="47"/>
      <c r="I3459" s="47"/>
      <c r="J3459" s="48"/>
      <c r="K3459" s="47"/>
      <c r="L3459" s="34"/>
      <c r="M3459" s="47"/>
      <c r="N3459" s="50"/>
      <c r="O3459" s="50"/>
      <c r="P3459" s="50"/>
      <c r="Q3459" s="51"/>
      <c r="R3459" s="21"/>
    </row>
    <row r="3460" spans="2:18" x14ac:dyDescent="0.2">
      <c r="B3460" s="48"/>
      <c r="C3460" s="55"/>
      <c r="D3460" s="55"/>
      <c r="E3460" s="47"/>
      <c r="F3460" s="34"/>
      <c r="G3460" s="47"/>
      <c r="H3460" s="47"/>
      <c r="I3460" s="47"/>
      <c r="J3460" s="48"/>
      <c r="K3460" s="47"/>
      <c r="L3460" s="34"/>
      <c r="M3460" s="47"/>
      <c r="N3460" s="50"/>
      <c r="O3460" s="50"/>
      <c r="P3460" s="50"/>
      <c r="Q3460" s="51"/>
      <c r="R3460" s="21"/>
    </row>
    <row r="3461" spans="2:18" x14ac:dyDescent="0.2">
      <c r="B3461" s="48"/>
      <c r="C3461" s="55"/>
      <c r="D3461" s="55"/>
      <c r="E3461" s="47"/>
      <c r="F3461" s="34">
        <f>SUM(F3435:F3460)</f>
        <v>62</v>
      </c>
      <c r="G3461" s="47">
        <f>SUM(G3435:G3460)</f>
        <v>100.39500000000001</v>
      </c>
      <c r="H3461" s="47"/>
      <c r="I3461" s="47"/>
      <c r="J3461" s="48"/>
      <c r="K3461" s="47"/>
      <c r="L3461" s="34">
        <f>SUM(L3436:L3460)</f>
        <v>62</v>
      </c>
      <c r="M3461" s="34">
        <f>SUM(M3436:M3460)</f>
        <v>88.791660000000007</v>
      </c>
      <c r="N3461" s="50"/>
      <c r="O3461" s="50"/>
      <c r="P3461" s="50"/>
      <c r="Q3461" s="51"/>
      <c r="R3461" s="21"/>
    </row>
    <row r="3462" spans="2:18" x14ac:dyDescent="0.2">
      <c r="B3462" s="48"/>
      <c r="C3462" s="55"/>
      <c r="D3462" s="55"/>
      <c r="E3462" s="47"/>
      <c r="F3462" s="34"/>
      <c r="G3462" s="47"/>
      <c r="H3462" s="34"/>
      <c r="I3462" s="47"/>
      <c r="J3462" s="48"/>
      <c r="K3462" s="47"/>
      <c r="L3462" s="34"/>
      <c r="M3462" s="47"/>
      <c r="N3462" s="50"/>
      <c r="O3462" s="50"/>
      <c r="P3462" s="50"/>
      <c r="Q3462" s="51"/>
      <c r="R3462" s="21"/>
    </row>
    <row r="3463" spans="2:18" x14ac:dyDescent="0.2">
      <c r="B3463" s="52"/>
      <c r="C3463" s="59"/>
      <c r="D3463" s="59"/>
      <c r="E3463" s="51"/>
      <c r="F3463" s="51"/>
      <c r="G3463" s="51"/>
      <c r="H3463" s="51"/>
      <c r="I3463" s="47"/>
      <c r="J3463" s="48"/>
      <c r="K3463" s="47"/>
      <c r="L3463" s="34"/>
      <c r="M3463" s="47"/>
      <c r="N3463" s="51"/>
      <c r="O3463" s="51"/>
      <c r="P3463" s="51"/>
      <c r="Q3463" s="51"/>
    </row>
    <row r="3464" spans="2:18" x14ac:dyDescent="0.2">
      <c r="B3464" s="52"/>
      <c r="C3464" s="59"/>
      <c r="D3464" s="59"/>
      <c r="E3464" s="51"/>
      <c r="F3464" s="51"/>
      <c r="G3464" s="51"/>
      <c r="H3464" s="34" t="s">
        <v>10</v>
      </c>
      <c r="I3464" s="34"/>
      <c r="J3464" s="34">
        <f>G3461</f>
        <v>100.39500000000001</v>
      </c>
      <c r="K3464" s="47" t="s">
        <v>11</v>
      </c>
      <c r="L3464" s="34">
        <f>M3461</f>
        <v>88.791660000000007</v>
      </c>
      <c r="M3464" s="47">
        <f>J3464-L3464</f>
        <v>11.603340000000003</v>
      </c>
      <c r="N3464" s="51"/>
      <c r="O3464" s="51"/>
      <c r="P3464" s="51"/>
      <c r="Q3464" s="51"/>
    </row>
    <row r="3465" spans="2:18" x14ac:dyDescent="0.2">
      <c r="B3465" s="52"/>
      <c r="C3465" s="59"/>
      <c r="D3465" s="59"/>
      <c r="E3465" s="51"/>
      <c r="F3465" s="51"/>
      <c r="G3465" s="51"/>
      <c r="H3465" s="51"/>
      <c r="I3465" s="51"/>
      <c r="J3465" s="60"/>
      <c r="K3465" s="51"/>
      <c r="L3465" s="51"/>
      <c r="M3465" s="51"/>
      <c r="N3465" s="51"/>
      <c r="O3465" s="51"/>
      <c r="P3465" s="51"/>
      <c r="Q3465" s="51"/>
    </row>
    <row r="3466" spans="2:18" ht="15" x14ac:dyDescent="0.2">
      <c r="B3466" s="58"/>
      <c r="C3466" s="61"/>
      <c r="D3466" s="61"/>
      <c r="E3466" s="58"/>
      <c r="F3466" s="54" t="s">
        <v>7</v>
      </c>
      <c r="G3466" s="54"/>
      <c r="H3466" s="160">
        <v>19.963000000000001</v>
      </c>
      <c r="I3466" s="160"/>
      <c r="J3466" s="58"/>
      <c r="K3466" s="58"/>
      <c r="L3466" s="58"/>
      <c r="M3466" s="58"/>
      <c r="N3466" s="57"/>
      <c r="O3466" s="57"/>
      <c r="P3466" s="57"/>
      <c r="Q3466" s="51"/>
    </row>
    <row r="3467" spans="2:18" x14ac:dyDescent="0.2">
      <c r="B3467" s="161" t="s">
        <v>8</v>
      </c>
      <c r="C3467" s="161"/>
      <c r="D3467" s="161"/>
      <c r="E3467" s="161"/>
      <c r="F3467" s="161"/>
      <c r="G3467" s="161"/>
      <c r="H3467" s="51"/>
      <c r="I3467" s="161" t="s">
        <v>9</v>
      </c>
      <c r="J3467" s="161"/>
      <c r="K3467" s="161"/>
      <c r="L3467" s="161"/>
      <c r="M3467" s="161"/>
      <c r="N3467" s="62"/>
      <c r="O3467" s="62"/>
      <c r="P3467" s="50">
        <f>I3482-I3480</f>
        <v>15</v>
      </c>
      <c r="Q3467" s="51"/>
    </row>
    <row r="3468" spans="2:18" x14ac:dyDescent="0.2">
      <c r="B3468" s="34">
        <v>0</v>
      </c>
      <c r="C3468" s="47">
        <v>3.8519999999999999</v>
      </c>
      <c r="D3468" s="47"/>
      <c r="E3468" s="34"/>
      <c r="F3468" s="34"/>
      <c r="G3468" s="34"/>
      <c r="H3468" s="34"/>
      <c r="I3468" s="33"/>
      <c r="J3468" s="33"/>
      <c r="K3468" s="47"/>
      <c r="L3468" s="34"/>
      <c r="M3468" s="47"/>
      <c r="N3468" s="50"/>
      <c r="O3468" s="50"/>
      <c r="P3468" s="50"/>
      <c r="Q3468" s="51"/>
      <c r="R3468" s="21"/>
    </row>
    <row r="3469" spans="2:18" x14ac:dyDescent="0.2">
      <c r="B3469" s="34">
        <v>3</v>
      </c>
      <c r="C3469" s="47">
        <v>3.8279999999999998</v>
      </c>
      <c r="D3469" s="47"/>
      <c r="E3469" s="47">
        <f>(C3468+C3469)/2</f>
        <v>3.84</v>
      </c>
      <c r="F3469" s="34">
        <f t="shared" ref="F3469:F3484" si="903">B3469-B3468</f>
        <v>3</v>
      </c>
      <c r="G3469" s="47">
        <f>E3469*F3469</f>
        <v>11.52</v>
      </c>
      <c r="H3469" s="34"/>
      <c r="I3469" s="51"/>
      <c r="J3469" s="51"/>
      <c r="K3469" s="47"/>
      <c r="L3469" s="34"/>
      <c r="M3469" s="47"/>
      <c r="N3469" s="50"/>
      <c r="O3469" s="50"/>
      <c r="P3469" s="50"/>
      <c r="Q3469" s="52"/>
      <c r="R3469" s="21"/>
    </row>
    <row r="3470" spans="2:18" x14ac:dyDescent="0.2">
      <c r="B3470" s="34">
        <v>5</v>
      </c>
      <c r="C3470" s="47">
        <v>2.4350000000000001</v>
      </c>
      <c r="D3470" s="47"/>
      <c r="E3470" s="47">
        <f t="shared" ref="E3470:E3483" si="904">(C3469+C3470)/2</f>
        <v>3.1315</v>
      </c>
      <c r="F3470" s="34">
        <f t="shared" si="903"/>
        <v>2</v>
      </c>
      <c r="G3470" s="47">
        <f t="shared" ref="G3470:G3483" si="905">E3470*F3470</f>
        <v>6.2629999999999999</v>
      </c>
      <c r="H3470" s="34"/>
      <c r="I3470" s="51"/>
      <c r="J3470" s="51"/>
      <c r="K3470" s="47"/>
      <c r="L3470" s="34"/>
      <c r="M3470" s="47"/>
      <c r="N3470" s="50"/>
      <c r="O3470" s="50"/>
      <c r="P3470" s="50"/>
      <c r="Q3470" s="52"/>
      <c r="R3470" s="21"/>
    </row>
    <row r="3471" spans="2:18" x14ac:dyDescent="0.2">
      <c r="B3471" s="34">
        <v>7</v>
      </c>
      <c r="C3471" s="47">
        <v>2.4359999999999999</v>
      </c>
      <c r="D3471" s="47"/>
      <c r="E3471" s="47">
        <f t="shared" si="904"/>
        <v>2.4355000000000002</v>
      </c>
      <c r="F3471" s="34">
        <f t="shared" si="903"/>
        <v>2</v>
      </c>
      <c r="G3471" s="47">
        <f t="shared" si="905"/>
        <v>4.8710000000000004</v>
      </c>
      <c r="H3471" s="34"/>
      <c r="I3471" s="33"/>
      <c r="J3471" s="33"/>
      <c r="K3471" s="47"/>
      <c r="L3471" s="34"/>
      <c r="M3471" s="47"/>
      <c r="N3471" s="50"/>
      <c r="O3471" s="50"/>
      <c r="P3471" s="50"/>
      <c r="Q3471" s="52"/>
      <c r="R3471" s="21"/>
    </row>
    <row r="3472" spans="2:18" x14ac:dyDescent="0.2">
      <c r="B3472" s="34">
        <v>9</v>
      </c>
      <c r="C3472" s="47">
        <v>2.2349999999999999</v>
      </c>
      <c r="D3472" s="47"/>
      <c r="E3472" s="47">
        <f t="shared" si="904"/>
        <v>2.3354999999999997</v>
      </c>
      <c r="F3472" s="34">
        <f t="shared" si="903"/>
        <v>2</v>
      </c>
      <c r="G3472" s="47">
        <f t="shared" si="905"/>
        <v>4.6709999999999994</v>
      </c>
      <c r="H3472" s="34"/>
      <c r="I3472" s="33"/>
      <c r="J3472" s="33"/>
      <c r="K3472" s="47"/>
      <c r="L3472" s="34"/>
      <c r="M3472" s="47"/>
      <c r="N3472" s="50"/>
      <c r="O3472" s="50"/>
      <c r="P3472" s="50"/>
      <c r="Q3472" s="52"/>
      <c r="R3472" s="21"/>
    </row>
    <row r="3473" spans="2:18" x14ac:dyDescent="0.2">
      <c r="B3473" s="34">
        <v>11</v>
      </c>
      <c r="C3473" s="47">
        <v>2.036</v>
      </c>
      <c r="D3473" s="47"/>
      <c r="E3473" s="47">
        <f t="shared" si="904"/>
        <v>2.1355</v>
      </c>
      <c r="F3473" s="34">
        <f t="shared" si="903"/>
        <v>2</v>
      </c>
      <c r="G3473" s="47">
        <f t="shared" si="905"/>
        <v>4.2709999999999999</v>
      </c>
      <c r="H3473" s="34"/>
      <c r="I3473" s="33"/>
      <c r="J3473" s="33"/>
      <c r="K3473" s="47"/>
      <c r="L3473" s="34"/>
      <c r="M3473" s="47"/>
      <c r="N3473" s="50"/>
      <c r="O3473" s="50"/>
      <c r="P3473" s="50"/>
      <c r="Q3473" s="52"/>
      <c r="R3473" s="21"/>
    </row>
    <row r="3474" spans="2:18" x14ac:dyDescent="0.2">
      <c r="B3474" s="34">
        <v>15</v>
      </c>
      <c r="C3474" s="47">
        <v>1.9350000000000001</v>
      </c>
      <c r="D3474" s="47"/>
      <c r="E3474" s="47">
        <f t="shared" si="904"/>
        <v>1.9855</v>
      </c>
      <c r="F3474" s="34">
        <f t="shared" si="903"/>
        <v>4</v>
      </c>
      <c r="G3474" s="47">
        <f t="shared" si="905"/>
        <v>7.9420000000000002</v>
      </c>
      <c r="H3474" s="51"/>
      <c r="I3474" s="33"/>
      <c r="J3474" s="33"/>
      <c r="K3474" s="47"/>
      <c r="L3474" s="34"/>
      <c r="M3474" s="47"/>
      <c r="N3474" s="50"/>
      <c r="O3474" s="50"/>
      <c r="P3474" s="50"/>
      <c r="Q3474" s="52"/>
      <c r="R3474" s="21"/>
    </row>
    <row r="3475" spans="2:18" x14ac:dyDescent="0.2">
      <c r="B3475" s="34">
        <v>17</v>
      </c>
      <c r="C3475" s="47">
        <v>0.436</v>
      </c>
      <c r="D3475" s="47"/>
      <c r="E3475" s="47">
        <f t="shared" si="904"/>
        <v>1.1855</v>
      </c>
      <c r="F3475" s="34">
        <f t="shared" si="903"/>
        <v>2</v>
      </c>
      <c r="G3475" s="47">
        <f t="shared" si="905"/>
        <v>2.371</v>
      </c>
      <c r="H3475" s="51"/>
      <c r="I3475" s="33"/>
      <c r="J3475" s="33"/>
      <c r="K3475" s="47"/>
      <c r="L3475" s="34"/>
      <c r="M3475" s="47"/>
      <c r="N3475" s="50"/>
      <c r="O3475" s="50"/>
      <c r="P3475" s="50"/>
      <c r="Q3475" s="52"/>
      <c r="R3475" s="21"/>
    </row>
    <row r="3476" spans="2:18" x14ac:dyDescent="0.2">
      <c r="B3476" s="34">
        <v>18</v>
      </c>
      <c r="C3476" s="47">
        <v>1.0269999999999999</v>
      </c>
      <c r="D3476" s="47"/>
      <c r="E3476" s="47">
        <f t="shared" si="904"/>
        <v>0.73149999999999993</v>
      </c>
      <c r="F3476" s="34">
        <f t="shared" si="903"/>
        <v>1</v>
      </c>
      <c r="G3476" s="47">
        <f t="shared" si="905"/>
        <v>0.73149999999999993</v>
      </c>
      <c r="H3476" s="51"/>
      <c r="I3476" s="33">
        <v>0</v>
      </c>
      <c r="J3476" s="33">
        <v>3.8519999999999999</v>
      </c>
      <c r="K3476" s="47"/>
      <c r="L3476" s="34"/>
      <c r="M3476" s="47"/>
      <c r="N3476" s="53"/>
      <c r="O3476" s="53"/>
      <c r="P3476" s="53"/>
      <c r="Q3476" s="52"/>
      <c r="R3476" s="21"/>
    </row>
    <row r="3477" spans="2:18" x14ac:dyDescent="0.2">
      <c r="B3477" s="34">
        <v>20</v>
      </c>
      <c r="C3477" s="47">
        <v>0.13500000000000001</v>
      </c>
      <c r="D3477" s="47"/>
      <c r="E3477" s="47">
        <f t="shared" si="904"/>
        <v>0.58099999999999996</v>
      </c>
      <c r="F3477" s="34">
        <f t="shared" si="903"/>
        <v>2</v>
      </c>
      <c r="G3477" s="47">
        <f t="shared" si="905"/>
        <v>1.1619999999999999</v>
      </c>
      <c r="H3477" s="34"/>
      <c r="I3477" s="33">
        <v>3</v>
      </c>
      <c r="J3477" s="33">
        <v>3.8279999999999998</v>
      </c>
      <c r="K3477" s="47">
        <f t="shared" ref="K3477:K3484" si="906">AVERAGE(J3476,J3477)</f>
        <v>3.84</v>
      </c>
      <c r="L3477" s="34">
        <f t="shared" ref="L3477:L3484" si="907">I3477-I3476</f>
        <v>3</v>
      </c>
      <c r="M3477" s="47">
        <f t="shared" ref="M3477:M3484" si="908">L3477*K3477</f>
        <v>11.52</v>
      </c>
      <c r="N3477" s="50"/>
      <c r="O3477" s="50"/>
      <c r="P3477" s="50"/>
      <c r="Q3477" s="52"/>
      <c r="R3477" s="21"/>
    </row>
    <row r="3478" spans="2:18" x14ac:dyDescent="0.2">
      <c r="B3478" s="34">
        <v>21</v>
      </c>
      <c r="C3478" s="47">
        <v>0.23599999999999999</v>
      </c>
      <c r="D3478" s="47"/>
      <c r="E3478" s="47">
        <f t="shared" si="904"/>
        <v>0.1855</v>
      </c>
      <c r="F3478" s="34">
        <f t="shared" si="903"/>
        <v>1</v>
      </c>
      <c r="G3478" s="47">
        <f t="shared" si="905"/>
        <v>0.1855</v>
      </c>
      <c r="H3478" s="34"/>
      <c r="I3478" s="33">
        <v>5</v>
      </c>
      <c r="J3478" s="33">
        <v>2.4350000000000001</v>
      </c>
      <c r="K3478" s="47">
        <f t="shared" si="906"/>
        <v>3.1315</v>
      </c>
      <c r="L3478" s="34">
        <f t="shared" si="907"/>
        <v>2</v>
      </c>
      <c r="M3478" s="47">
        <f t="shared" si="908"/>
        <v>6.2629999999999999</v>
      </c>
      <c r="N3478" s="53"/>
      <c r="O3478" s="53"/>
      <c r="P3478" s="53"/>
      <c r="Q3478" s="52"/>
      <c r="R3478" s="21"/>
    </row>
    <row r="3479" spans="2:18" x14ac:dyDescent="0.2">
      <c r="B3479" s="34">
        <v>23</v>
      </c>
      <c r="C3479" s="47">
        <v>0.93</v>
      </c>
      <c r="D3479" s="47"/>
      <c r="E3479" s="47">
        <f t="shared" si="904"/>
        <v>0.58299999999999996</v>
      </c>
      <c r="F3479" s="34">
        <f t="shared" si="903"/>
        <v>2</v>
      </c>
      <c r="G3479" s="47">
        <f t="shared" si="905"/>
        <v>1.1659999999999999</v>
      </c>
      <c r="H3479" s="34"/>
      <c r="I3479" s="34">
        <f>I3480-(J3479-J3480)*2</f>
        <v>5.58</v>
      </c>
      <c r="J3479" s="34">
        <v>2.44</v>
      </c>
      <c r="K3479" s="47">
        <f t="shared" si="906"/>
        <v>2.4375</v>
      </c>
      <c r="L3479" s="34">
        <f t="shared" si="907"/>
        <v>0.58000000000000007</v>
      </c>
      <c r="M3479" s="47">
        <f t="shared" si="908"/>
        <v>1.4137500000000003</v>
      </c>
      <c r="N3479" s="53"/>
      <c r="O3479" s="53"/>
      <c r="P3479" s="53"/>
      <c r="Q3479" s="52"/>
      <c r="R3479" s="21"/>
    </row>
    <row r="3480" spans="2:18" x14ac:dyDescent="0.2">
      <c r="B3480" s="34">
        <v>25</v>
      </c>
      <c r="C3480" s="47">
        <v>1.9350000000000001</v>
      </c>
      <c r="D3480" s="47"/>
      <c r="E3480" s="47">
        <f t="shared" si="904"/>
        <v>1.4325000000000001</v>
      </c>
      <c r="F3480" s="34">
        <f t="shared" si="903"/>
        <v>2</v>
      </c>
      <c r="G3480" s="47">
        <f t="shared" si="905"/>
        <v>2.8650000000000002</v>
      </c>
      <c r="H3480" s="34"/>
      <c r="I3480" s="33">
        <f>I3481-7.5</f>
        <v>12.5</v>
      </c>
      <c r="J3480" s="33">
        <f>J3481</f>
        <v>-1.02</v>
      </c>
      <c r="K3480" s="47">
        <f t="shared" si="906"/>
        <v>0.71</v>
      </c>
      <c r="L3480" s="34">
        <f t="shared" si="907"/>
        <v>6.92</v>
      </c>
      <c r="M3480" s="47">
        <f t="shared" si="908"/>
        <v>4.9131999999999998</v>
      </c>
      <c r="N3480" s="50"/>
      <c r="O3480" s="50"/>
      <c r="P3480" s="50"/>
      <c r="Q3480" s="51"/>
      <c r="R3480" s="21"/>
    </row>
    <row r="3481" spans="2:18" x14ac:dyDescent="0.2">
      <c r="B3481" s="34">
        <v>27</v>
      </c>
      <c r="C3481" s="47">
        <v>2.9319999999999999</v>
      </c>
      <c r="D3481" s="47"/>
      <c r="E3481" s="47">
        <f t="shared" si="904"/>
        <v>2.4335</v>
      </c>
      <c r="F3481" s="34">
        <f t="shared" si="903"/>
        <v>2</v>
      </c>
      <c r="G3481" s="47">
        <f t="shared" si="905"/>
        <v>4.867</v>
      </c>
      <c r="H3481" s="54"/>
      <c r="I3481" s="33">
        <v>20</v>
      </c>
      <c r="J3481" s="33">
        <v>-1.02</v>
      </c>
      <c r="K3481" s="47">
        <f t="shared" si="906"/>
        <v>-1.02</v>
      </c>
      <c r="L3481" s="34">
        <f t="shared" si="907"/>
        <v>7.5</v>
      </c>
      <c r="M3481" s="47">
        <f t="shared" si="908"/>
        <v>-7.65</v>
      </c>
      <c r="N3481" s="50"/>
      <c r="O3481" s="50"/>
      <c r="P3481" s="50"/>
      <c r="Q3481" s="51"/>
      <c r="R3481" s="21"/>
    </row>
    <row r="3482" spans="2:18" x14ac:dyDescent="0.2">
      <c r="B3482" s="34">
        <v>30</v>
      </c>
      <c r="C3482" s="47">
        <v>2.9860000000000002</v>
      </c>
      <c r="D3482" s="47"/>
      <c r="E3482" s="47">
        <f t="shared" si="904"/>
        <v>2.9590000000000001</v>
      </c>
      <c r="F3482" s="34">
        <f t="shared" si="903"/>
        <v>3</v>
      </c>
      <c r="G3482" s="47">
        <f t="shared" si="905"/>
        <v>8.8770000000000007</v>
      </c>
      <c r="H3482" s="54"/>
      <c r="I3482" s="34">
        <f>I3481+7.5</f>
        <v>27.5</v>
      </c>
      <c r="J3482" s="34">
        <f>J3481</f>
        <v>-1.02</v>
      </c>
      <c r="K3482" s="47">
        <f t="shared" si="906"/>
        <v>-1.02</v>
      </c>
      <c r="L3482" s="34">
        <f t="shared" si="907"/>
        <v>7.5</v>
      </c>
      <c r="M3482" s="47">
        <f t="shared" si="908"/>
        <v>-7.65</v>
      </c>
      <c r="N3482" s="50"/>
      <c r="O3482" s="50"/>
      <c r="P3482" s="50"/>
      <c r="Q3482" s="51"/>
      <c r="R3482" s="21"/>
    </row>
    <row r="3483" spans="2:18" x14ac:dyDescent="0.2">
      <c r="B3483" s="48">
        <v>35</v>
      </c>
      <c r="C3483" s="55">
        <v>3.0150000000000001</v>
      </c>
      <c r="D3483" s="55"/>
      <c r="E3483" s="47">
        <f t="shared" si="904"/>
        <v>3.0005000000000002</v>
      </c>
      <c r="F3483" s="34">
        <f t="shared" si="903"/>
        <v>5</v>
      </c>
      <c r="G3483" s="47">
        <f t="shared" si="905"/>
        <v>15.002500000000001</v>
      </c>
      <c r="H3483" s="54"/>
      <c r="I3483" s="34">
        <f>I3482+(J3483-J3482)*2</f>
        <v>35.54</v>
      </c>
      <c r="J3483" s="34">
        <v>3</v>
      </c>
      <c r="K3483" s="47">
        <f t="shared" si="906"/>
        <v>0.99</v>
      </c>
      <c r="L3483" s="34">
        <f t="shared" si="907"/>
        <v>8.0399999999999991</v>
      </c>
      <c r="M3483" s="47">
        <f t="shared" si="908"/>
        <v>7.9595999999999991</v>
      </c>
      <c r="N3483" s="50"/>
      <c r="O3483" s="50"/>
      <c r="P3483" s="50"/>
      <c r="Q3483" s="51"/>
      <c r="R3483" s="21"/>
    </row>
    <row r="3484" spans="2:18" x14ac:dyDescent="0.2">
      <c r="B3484" s="48">
        <v>40</v>
      </c>
      <c r="C3484" s="55">
        <v>3.036</v>
      </c>
      <c r="D3484" s="55"/>
      <c r="E3484" s="47">
        <f>(C3483+C3484)/2</f>
        <v>3.0255000000000001</v>
      </c>
      <c r="F3484" s="34">
        <f t="shared" si="903"/>
        <v>5</v>
      </c>
      <c r="G3484" s="47">
        <f>E3484*F3484</f>
        <v>15.127500000000001</v>
      </c>
      <c r="H3484" s="54"/>
      <c r="I3484" s="34">
        <v>40</v>
      </c>
      <c r="J3484" s="56">
        <v>3.036</v>
      </c>
      <c r="K3484" s="47">
        <f t="shared" si="906"/>
        <v>3.0179999999999998</v>
      </c>
      <c r="L3484" s="34">
        <f t="shared" si="907"/>
        <v>4.4600000000000009</v>
      </c>
      <c r="M3484" s="47">
        <f t="shared" si="908"/>
        <v>13.460280000000001</v>
      </c>
      <c r="N3484" s="51"/>
      <c r="O3484" s="53"/>
      <c r="P3484" s="53"/>
      <c r="Q3484" s="51"/>
    </row>
    <row r="3485" spans="2:18" x14ac:dyDescent="0.2">
      <c r="B3485" s="48"/>
      <c r="C3485" s="55"/>
      <c r="D3485" s="55"/>
      <c r="E3485" s="47"/>
      <c r="F3485" s="34"/>
      <c r="G3485" s="47"/>
      <c r="H3485" s="54"/>
      <c r="I3485" s="48"/>
      <c r="J3485" s="48"/>
      <c r="K3485" s="47"/>
      <c r="L3485" s="34"/>
      <c r="M3485" s="47"/>
      <c r="N3485" s="51"/>
      <c r="O3485" s="57"/>
      <c r="P3485" s="57"/>
      <c r="Q3485" s="51"/>
    </row>
    <row r="3486" spans="2:18" x14ac:dyDescent="0.2">
      <c r="B3486" s="48"/>
      <c r="C3486" s="55"/>
      <c r="D3486" s="55"/>
      <c r="E3486" s="47"/>
      <c r="F3486" s="34"/>
      <c r="G3486" s="47"/>
      <c r="H3486" s="51"/>
      <c r="I3486" s="48"/>
      <c r="J3486" s="48"/>
      <c r="K3486" s="47"/>
      <c r="L3486" s="34"/>
      <c r="M3486" s="47"/>
      <c r="N3486" s="51"/>
      <c r="O3486" s="57"/>
      <c r="P3486" s="57"/>
      <c r="Q3486" s="51"/>
    </row>
    <row r="3487" spans="2:18" x14ac:dyDescent="0.2">
      <c r="B3487" s="48"/>
      <c r="C3487" s="55"/>
      <c r="D3487" s="55"/>
      <c r="E3487" s="47"/>
      <c r="F3487" s="34"/>
      <c r="G3487" s="47"/>
      <c r="H3487" s="51"/>
      <c r="I3487" s="48"/>
      <c r="J3487" s="48"/>
      <c r="K3487" s="47"/>
      <c r="L3487" s="34"/>
      <c r="M3487" s="47"/>
      <c r="N3487" s="57"/>
      <c r="O3487" s="57"/>
      <c r="P3487" s="57"/>
      <c r="Q3487" s="51"/>
    </row>
    <row r="3488" spans="2:18" x14ac:dyDescent="0.2">
      <c r="B3488" s="48"/>
      <c r="C3488" s="55"/>
      <c r="D3488" s="55"/>
      <c r="E3488" s="47"/>
      <c r="F3488" s="34"/>
      <c r="G3488" s="47"/>
      <c r="H3488" s="51"/>
      <c r="I3488" s="48"/>
      <c r="J3488" s="48"/>
      <c r="K3488" s="47"/>
      <c r="L3488" s="34"/>
      <c r="M3488" s="47"/>
      <c r="N3488" s="57"/>
      <c r="O3488" s="57"/>
      <c r="P3488" s="57"/>
      <c r="Q3488" s="51"/>
    </row>
    <row r="3489" spans="2:18" x14ac:dyDescent="0.2">
      <c r="B3489" s="48"/>
      <c r="C3489" s="55"/>
      <c r="D3489" s="55"/>
      <c r="E3489" s="47"/>
      <c r="F3489" s="34"/>
      <c r="G3489" s="47"/>
      <c r="H3489" s="51"/>
      <c r="I3489" s="48"/>
      <c r="J3489" s="48"/>
      <c r="K3489" s="47"/>
      <c r="L3489" s="34"/>
      <c r="M3489" s="47"/>
      <c r="N3489" s="57"/>
      <c r="O3489" s="57"/>
      <c r="P3489" s="57"/>
      <c r="Q3489" s="51"/>
    </row>
    <row r="3490" spans="2:18" x14ac:dyDescent="0.2">
      <c r="B3490" s="48"/>
      <c r="C3490" s="55"/>
      <c r="D3490" s="55"/>
      <c r="E3490" s="47"/>
      <c r="F3490" s="34"/>
      <c r="G3490" s="47"/>
      <c r="H3490" s="47"/>
      <c r="I3490" s="48"/>
      <c r="J3490" s="48"/>
      <c r="K3490" s="47"/>
      <c r="L3490" s="34"/>
      <c r="M3490" s="47"/>
      <c r="N3490" s="57"/>
      <c r="O3490" s="57"/>
      <c r="P3490" s="57"/>
      <c r="Q3490" s="51"/>
    </row>
    <row r="3491" spans="2:18" x14ac:dyDescent="0.2">
      <c r="B3491" s="48"/>
      <c r="C3491" s="55"/>
      <c r="D3491" s="55"/>
      <c r="E3491" s="47"/>
      <c r="F3491" s="34"/>
      <c r="G3491" s="47"/>
      <c r="H3491" s="47"/>
      <c r="I3491" s="48"/>
      <c r="J3491" s="48"/>
      <c r="K3491" s="47"/>
      <c r="L3491" s="34"/>
      <c r="M3491" s="47"/>
      <c r="N3491" s="53"/>
      <c r="O3491" s="57"/>
      <c r="P3491" s="57"/>
      <c r="Q3491" s="51"/>
    </row>
    <row r="3492" spans="2:18" x14ac:dyDescent="0.2">
      <c r="B3492" s="48"/>
      <c r="C3492" s="55"/>
      <c r="D3492" s="55"/>
      <c r="E3492" s="47"/>
      <c r="F3492" s="34"/>
      <c r="G3492" s="47"/>
      <c r="H3492" s="47"/>
      <c r="I3492" s="48"/>
      <c r="J3492" s="48"/>
      <c r="K3492" s="47"/>
      <c r="L3492" s="34"/>
      <c r="M3492" s="47"/>
      <c r="N3492" s="50"/>
      <c r="O3492" s="50"/>
      <c r="P3492" s="50"/>
      <c r="Q3492" s="51"/>
      <c r="R3492" s="21"/>
    </row>
    <row r="3493" spans="2:18" x14ac:dyDescent="0.2">
      <c r="B3493" s="48"/>
      <c r="C3493" s="55"/>
      <c r="D3493" s="55"/>
      <c r="E3493" s="47"/>
      <c r="F3493" s="34"/>
      <c r="G3493" s="47"/>
      <c r="H3493" s="47"/>
      <c r="I3493" s="47"/>
      <c r="J3493" s="48"/>
      <c r="K3493" s="47"/>
      <c r="L3493" s="34"/>
      <c r="M3493" s="47"/>
      <c r="N3493" s="50"/>
      <c r="O3493" s="50"/>
      <c r="P3493" s="50"/>
      <c r="Q3493" s="51"/>
      <c r="R3493" s="21"/>
    </row>
    <row r="3494" spans="2:18" x14ac:dyDescent="0.2">
      <c r="B3494" s="48"/>
      <c r="C3494" s="55"/>
      <c r="D3494" s="55"/>
      <c r="E3494" s="47"/>
      <c r="F3494" s="34"/>
      <c r="G3494" s="47"/>
      <c r="H3494" s="47"/>
      <c r="I3494" s="47"/>
      <c r="J3494" s="48"/>
      <c r="K3494" s="47"/>
      <c r="L3494" s="34"/>
      <c r="M3494" s="47"/>
      <c r="N3494" s="50"/>
      <c r="O3494" s="50"/>
      <c r="P3494" s="50"/>
      <c r="Q3494" s="51"/>
      <c r="R3494" s="21"/>
    </row>
    <row r="3495" spans="2:18" x14ac:dyDescent="0.2">
      <c r="B3495" s="48"/>
      <c r="C3495" s="55"/>
      <c r="D3495" s="55"/>
      <c r="E3495" s="47"/>
      <c r="F3495" s="34">
        <f>SUM(F3469:F3494)</f>
        <v>40</v>
      </c>
      <c r="G3495" s="47">
        <f>SUM(G3469:G3494)</f>
        <v>91.893000000000001</v>
      </c>
      <c r="H3495" s="47"/>
      <c r="I3495" s="47"/>
      <c r="J3495" s="48"/>
      <c r="K3495" s="47"/>
      <c r="L3495" s="34">
        <f>SUM(L3470:L3494)</f>
        <v>40</v>
      </c>
      <c r="M3495" s="34">
        <f>SUM(M3470:M3494)</f>
        <v>30.22983</v>
      </c>
      <c r="N3495" s="50"/>
      <c r="O3495" s="50"/>
      <c r="P3495" s="50"/>
      <c r="Q3495" s="51"/>
      <c r="R3495" s="21"/>
    </row>
    <row r="3496" spans="2:18" x14ac:dyDescent="0.2">
      <c r="B3496" s="48"/>
      <c r="C3496" s="55"/>
      <c r="D3496" s="55"/>
      <c r="E3496" s="47"/>
      <c r="F3496" s="34"/>
      <c r="G3496" s="47"/>
      <c r="H3496" s="34"/>
      <c r="I3496" s="47"/>
      <c r="J3496" s="48"/>
      <c r="K3496" s="47"/>
      <c r="L3496" s="34"/>
      <c r="M3496" s="47"/>
      <c r="N3496" s="50"/>
      <c r="O3496" s="50"/>
      <c r="P3496" s="50"/>
      <c r="Q3496" s="51"/>
      <c r="R3496" s="21"/>
    </row>
    <row r="3497" spans="2:18" x14ac:dyDescent="0.2">
      <c r="B3497" s="52"/>
      <c r="C3497" s="59"/>
      <c r="D3497" s="59"/>
      <c r="E3497" s="51"/>
      <c r="F3497" s="51"/>
      <c r="G3497" s="51"/>
      <c r="H3497" s="51"/>
      <c r="I3497" s="47"/>
      <c r="J3497" s="48"/>
      <c r="K3497" s="47"/>
      <c r="L3497" s="34"/>
      <c r="M3497" s="47"/>
      <c r="N3497" s="51"/>
      <c r="O3497" s="51"/>
      <c r="P3497" s="51"/>
      <c r="Q3497" s="51"/>
    </row>
    <row r="3498" spans="2:18" x14ac:dyDescent="0.2">
      <c r="B3498" s="52"/>
      <c r="C3498" s="59"/>
      <c r="D3498" s="59"/>
      <c r="E3498" s="51"/>
      <c r="F3498" s="51"/>
      <c r="G3498" s="51"/>
      <c r="H3498" s="34" t="s">
        <v>10</v>
      </c>
      <c r="I3498" s="34"/>
      <c r="J3498" s="34">
        <f>G3495</f>
        <v>91.893000000000001</v>
      </c>
      <c r="K3498" s="47" t="s">
        <v>11</v>
      </c>
      <c r="L3498" s="34">
        <f>M3495</f>
        <v>30.22983</v>
      </c>
      <c r="M3498" s="47">
        <f>J3498-L3498</f>
        <v>61.663170000000001</v>
      </c>
      <c r="N3498" s="51"/>
      <c r="O3498" s="51"/>
      <c r="P3498" s="51"/>
      <c r="Q3498" s="51"/>
    </row>
  </sheetData>
  <mergeCells count="346">
    <mergeCell ref="H3432:I3432"/>
    <mergeCell ref="B3433:G3433"/>
    <mergeCell ref="I3433:M3433"/>
    <mergeCell ref="H3466:I3466"/>
    <mergeCell ref="B3467:G3467"/>
    <mergeCell ref="I3467:M3467"/>
    <mergeCell ref="H3365:I3365"/>
    <mergeCell ref="B3366:G3366"/>
    <mergeCell ref="I3366:M3366"/>
    <mergeCell ref="H3399:I3399"/>
    <mergeCell ref="B3400:G3400"/>
    <mergeCell ref="I3400:M3400"/>
    <mergeCell ref="H3297:I3297"/>
    <mergeCell ref="B3298:G3298"/>
    <mergeCell ref="I3298:M3298"/>
    <mergeCell ref="H3331:I3331"/>
    <mergeCell ref="B3332:G3332"/>
    <mergeCell ref="I3332:M3332"/>
    <mergeCell ref="H3226:I3226"/>
    <mergeCell ref="B3227:G3227"/>
    <mergeCell ref="I3227:M3227"/>
    <mergeCell ref="H3261:I3261"/>
    <mergeCell ref="B3262:G3262"/>
    <mergeCell ref="I3262:M3262"/>
    <mergeCell ref="H3158:I3158"/>
    <mergeCell ref="B3159:G3159"/>
    <mergeCell ref="I3159:M3159"/>
    <mergeCell ref="H3192:I3192"/>
    <mergeCell ref="B3193:G3193"/>
    <mergeCell ref="I3193:M3193"/>
    <mergeCell ref="H3089:I3089"/>
    <mergeCell ref="B3090:G3090"/>
    <mergeCell ref="I3090:M3090"/>
    <mergeCell ref="H3123:I3123"/>
    <mergeCell ref="B3124:G3124"/>
    <mergeCell ref="I3124:M3124"/>
    <mergeCell ref="H3021:I3021"/>
    <mergeCell ref="B3022:G3022"/>
    <mergeCell ref="I3022:M3022"/>
    <mergeCell ref="H3055:I3055"/>
    <mergeCell ref="B3056:G3056"/>
    <mergeCell ref="I3056:M3056"/>
    <mergeCell ref="H2953:I2953"/>
    <mergeCell ref="B2954:G2954"/>
    <mergeCell ref="I2954:M2954"/>
    <mergeCell ref="H2987:I2987"/>
    <mergeCell ref="B2988:G2988"/>
    <mergeCell ref="I2988:M2988"/>
    <mergeCell ref="H2886:I2886"/>
    <mergeCell ref="B2887:G2887"/>
    <mergeCell ref="I2887:M2887"/>
    <mergeCell ref="H2920:I2920"/>
    <mergeCell ref="B2921:G2921"/>
    <mergeCell ref="I2921:M2921"/>
    <mergeCell ref="H2818:I2818"/>
    <mergeCell ref="B2819:G2819"/>
    <mergeCell ref="I2819:M2819"/>
    <mergeCell ref="H2853:I2853"/>
    <mergeCell ref="B2854:G2854"/>
    <mergeCell ref="I2854:M2854"/>
    <mergeCell ref="H2750:I2750"/>
    <mergeCell ref="B2751:G2751"/>
    <mergeCell ref="I2751:M2751"/>
    <mergeCell ref="H2784:I2784"/>
    <mergeCell ref="B2785:G2785"/>
    <mergeCell ref="I2785:M2785"/>
    <mergeCell ref="H2682:I2682"/>
    <mergeCell ref="B2683:G2683"/>
    <mergeCell ref="I2683:M2683"/>
    <mergeCell ref="H2716:I2716"/>
    <mergeCell ref="B2717:G2717"/>
    <mergeCell ref="I2717:M2717"/>
    <mergeCell ref="H2615:I2615"/>
    <mergeCell ref="B2616:G2616"/>
    <mergeCell ref="I2616:M2616"/>
    <mergeCell ref="H2648:I2648"/>
    <mergeCell ref="B2649:G2649"/>
    <mergeCell ref="I2649:M2649"/>
    <mergeCell ref="H2548:I2548"/>
    <mergeCell ref="B2549:G2549"/>
    <mergeCell ref="I2549:M2549"/>
    <mergeCell ref="H2582:I2582"/>
    <mergeCell ref="B2583:G2583"/>
    <mergeCell ref="I2583:M2583"/>
    <mergeCell ref="H2479:I2479"/>
    <mergeCell ref="B2480:G2480"/>
    <mergeCell ref="I2480:M2480"/>
    <mergeCell ref="H2513:I2513"/>
    <mergeCell ref="B2514:G2514"/>
    <mergeCell ref="I2514:M2514"/>
    <mergeCell ref="H2413:I2413"/>
    <mergeCell ref="B2414:G2414"/>
    <mergeCell ref="I2414:M2414"/>
    <mergeCell ref="H2446:I2446"/>
    <mergeCell ref="B2447:G2447"/>
    <mergeCell ref="I2447:M2447"/>
    <mergeCell ref="H2346:I2346"/>
    <mergeCell ref="B2347:G2347"/>
    <mergeCell ref="I2347:M2347"/>
    <mergeCell ref="H2379:I2379"/>
    <mergeCell ref="B2380:G2380"/>
    <mergeCell ref="I2380:M2380"/>
    <mergeCell ref="H2279:I2279"/>
    <mergeCell ref="B2280:G2280"/>
    <mergeCell ref="I2280:M2280"/>
    <mergeCell ref="H2312:I2312"/>
    <mergeCell ref="B2313:G2313"/>
    <mergeCell ref="I2313:M2313"/>
    <mergeCell ref="H2212:I2212"/>
    <mergeCell ref="B2213:G2213"/>
    <mergeCell ref="I2213:M2213"/>
    <mergeCell ref="H2246:I2246"/>
    <mergeCell ref="B2247:G2247"/>
    <mergeCell ref="I2247:M2247"/>
    <mergeCell ref="H2144:I2144"/>
    <mergeCell ref="B2145:G2145"/>
    <mergeCell ref="I2145:M2145"/>
    <mergeCell ref="H2178:I2178"/>
    <mergeCell ref="B2179:G2179"/>
    <mergeCell ref="I2179:M2179"/>
    <mergeCell ref="H2080:I2080"/>
    <mergeCell ref="B2081:G2081"/>
    <mergeCell ref="I2081:M2081"/>
    <mergeCell ref="H2112:I2112"/>
    <mergeCell ref="B2113:G2113"/>
    <mergeCell ref="I2113:M2113"/>
    <mergeCell ref="H2017:I2017"/>
    <mergeCell ref="B2018:G2018"/>
    <mergeCell ref="I2018:M2018"/>
    <mergeCell ref="H2048:I2048"/>
    <mergeCell ref="B2049:G2049"/>
    <mergeCell ref="I2049:M2049"/>
    <mergeCell ref="H1956:I1956"/>
    <mergeCell ref="B1957:G1957"/>
    <mergeCell ref="I1957:M1957"/>
    <mergeCell ref="H1986:I1986"/>
    <mergeCell ref="B1987:G1987"/>
    <mergeCell ref="I1987:M1987"/>
    <mergeCell ref="H1896:I1896"/>
    <mergeCell ref="B1897:G1897"/>
    <mergeCell ref="I1897:M1897"/>
    <mergeCell ref="H1926:I1926"/>
    <mergeCell ref="B1927:G1927"/>
    <mergeCell ref="I1927:M1927"/>
    <mergeCell ref="H1834:I1834"/>
    <mergeCell ref="B1835:G1835"/>
    <mergeCell ref="I1835:M1835"/>
    <mergeCell ref="H1865:I1865"/>
    <mergeCell ref="B1866:G1866"/>
    <mergeCell ref="I1866:M1866"/>
    <mergeCell ref="H1772:I1772"/>
    <mergeCell ref="B1773:G1773"/>
    <mergeCell ref="I1773:M1773"/>
    <mergeCell ref="H1803:I1803"/>
    <mergeCell ref="B1804:G1804"/>
    <mergeCell ref="I1804:M1804"/>
    <mergeCell ref="H1711:I1711"/>
    <mergeCell ref="B1712:G1712"/>
    <mergeCell ref="I1712:M1712"/>
    <mergeCell ref="H1741:I1741"/>
    <mergeCell ref="B1742:G1742"/>
    <mergeCell ref="I1742:M1742"/>
    <mergeCell ref="H1650:I1650"/>
    <mergeCell ref="B1651:G1651"/>
    <mergeCell ref="I1651:M1651"/>
    <mergeCell ref="H1680:I1680"/>
    <mergeCell ref="B1681:G1681"/>
    <mergeCell ref="I1681:M1681"/>
    <mergeCell ref="H1588:I1588"/>
    <mergeCell ref="B1589:G1589"/>
    <mergeCell ref="I1589:M1589"/>
    <mergeCell ref="H1619:I1619"/>
    <mergeCell ref="B1620:G1620"/>
    <mergeCell ref="I1620:M1620"/>
    <mergeCell ref="H1526:I1526"/>
    <mergeCell ref="B1527:G1527"/>
    <mergeCell ref="I1527:M1527"/>
    <mergeCell ref="H1557:I1557"/>
    <mergeCell ref="B1558:G1558"/>
    <mergeCell ref="I1558:M1558"/>
    <mergeCell ref="H1464:I1464"/>
    <mergeCell ref="B1465:G1465"/>
    <mergeCell ref="I1465:M1465"/>
    <mergeCell ref="H1495:I1495"/>
    <mergeCell ref="B1496:G1496"/>
    <mergeCell ref="I1496:M1496"/>
    <mergeCell ref="H1402:I1402"/>
    <mergeCell ref="B1403:G1403"/>
    <mergeCell ref="I1403:M1403"/>
    <mergeCell ref="H1433:I1433"/>
    <mergeCell ref="B1434:G1434"/>
    <mergeCell ref="I1434:M1434"/>
    <mergeCell ref="H1341:I1341"/>
    <mergeCell ref="B1342:G1342"/>
    <mergeCell ref="I1342:M1342"/>
    <mergeCell ref="H1372:I1372"/>
    <mergeCell ref="B1373:G1373"/>
    <mergeCell ref="I1373:M1373"/>
    <mergeCell ref="H1284:I1284"/>
    <mergeCell ref="B1285:G1285"/>
    <mergeCell ref="I1285:M1285"/>
    <mergeCell ref="H1310:I1310"/>
    <mergeCell ref="B1311:G1311"/>
    <mergeCell ref="I1311:M1311"/>
    <mergeCell ref="H1222:I1222"/>
    <mergeCell ref="B1223:G1223"/>
    <mergeCell ref="I1223:M1223"/>
    <mergeCell ref="H1253:I1253"/>
    <mergeCell ref="B1254:G1254"/>
    <mergeCell ref="I1254:M1254"/>
    <mergeCell ref="H1160:I1160"/>
    <mergeCell ref="B1161:G1161"/>
    <mergeCell ref="I1161:M1161"/>
    <mergeCell ref="H1192:I1192"/>
    <mergeCell ref="B1193:G1193"/>
    <mergeCell ref="I1193:M1193"/>
    <mergeCell ref="H1099:I1099"/>
    <mergeCell ref="B1100:G1100"/>
    <mergeCell ref="I1100:M1100"/>
    <mergeCell ref="H1129:I1129"/>
    <mergeCell ref="B1130:G1130"/>
    <mergeCell ref="I1130:M1130"/>
    <mergeCell ref="H1037:I1037"/>
    <mergeCell ref="B1038:G1038"/>
    <mergeCell ref="I1038:M1038"/>
    <mergeCell ref="H1068:I1068"/>
    <mergeCell ref="B1069:G1069"/>
    <mergeCell ref="I1069:M1069"/>
    <mergeCell ref="H976:I976"/>
    <mergeCell ref="B977:G977"/>
    <mergeCell ref="I977:M977"/>
    <mergeCell ref="H1006:I1006"/>
    <mergeCell ref="B1007:G1007"/>
    <mergeCell ref="I1007:M1007"/>
    <mergeCell ref="H914:I914"/>
    <mergeCell ref="B915:G915"/>
    <mergeCell ref="I915:M915"/>
    <mergeCell ref="H946:I946"/>
    <mergeCell ref="B947:G947"/>
    <mergeCell ref="I947:M947"/>
    <mergeCell ref="H852:I852"/>
    <mergeCell ref="B853:G853"/>
    <mergeCell ref="I853:M853"/>
    <mergeCell ref="H883:I883"/>
    <mergeCell ref="B884:G884"/>
    <mergeCell ref="I884:M884"/>
    <mergeCell ref="H792:I792"/>
    <mergeCell ref="B793:G793"/>
    <mergeCell ref="I793:M793"/>
    <mergeCell ref="H822:I822"/>
    <mergeCell ref="B823:G823"/>
    <mergeCell ref="I823:M823"/>
    <mergeCell ref="D652:E652"/>
    <mergeCell ref="B653:G653"/>
    <mergeCell ref="I653:M653"/>
    <mergeCell ref="H762:I762"/>
    <mergeCell ref="B763:G763"/>
    <mergeCell ref="I763:M763"/>
    <mergeCell ref="D592:E592"/>
    <mergeCell ref="B593:G593"/>
    <mergeCell ref="I593:M593"/>
    <mergeCell ref="D622:E622"/>
    <mergeCell ref="B623:G623"/>
    <mergeCell ref="I623:M623"/>
    <mergeCell ref="D532:E532"/>
    <mergeCell ref="B533:G533"/>
    <mergeCell ref="I533:M533"/>
    <mergeCell ref="D562:E562"/>
    <mergeCell ref="B563:G563"/>
    <mergeCell ref="I563:M563"/>
    <mergeCell ref="B474:G474"/>
    <mergeCell ref="I474:M474"/>
    <mergeCell ref="D502:E502"/>
    <mergeCell ref="B503:G503"/>
    <mergeCell ref="I503:M503"/>
    <mergeCell ref="D444:E444"/>
    <mergeCell ref="B445:G445"/>
    <mergeCell ref="I445:M445"/>
    <mergeCell ref="D473:E473"/>
    <mergeCell ref="B390:G390"/>
    <mergeCell ref="I390:M390"/>
    <mergeCell ref="H414:I414"/>
    <mergeCell ref="D415:E415"/>
    <mergeCell ref="B416:G416"/>
    <mergeCell ref="I416:M416"/>
    <mergeCell ref="H361:I361"/>
    <mergeCell ref="D362:E362"/>
    <mergeCell ref="B363:G363"/>
    <mergeCell ref="I363:M363"/>
    <mergeCell ref="D309:E309"/>
    <mergeCell ref="B310:G310"/>
    <mergeCell ref="I310:M310"/>
    <mergeCell ref="H334:I334"/>
    <mergeCell ref="D336:E336"/>
    <mergeCell ref="B283:G283"/>
    <mergeCell ref="I283:M283"/>
    <mergeCell ref="H307:I307"/>
    <mergeCell ref="B94:G94"/>
    <mergeCell ref="I94:M94"/>
    <mergeCell ref="B199:G199"/>
    <mergeCell ref="I199:M199"/>
    <mergeCell ref="H223:I223"/>
    <mergeCell ref="B337:G337"/>
    <mergeCell ref="I337:M337"/>
    <mergeCell ref="H387:I387"/>
    <mergeCell ref="D389:E389"/>
    <mergeCell ref="H118:I118"/>
    <mergeCell ref="D120:E120"/>
    <mergeCell ref="B121:G121"/>
    <mergeCell ref="I121:M121"/>
    <mergeCell ref="D146:E146"/>
    <mergeCell ref="B147:G147"/>
    <mergeCell ref="I147:M147"/>
    <mergeCell ref="H171:I171"/>
    <mergeCell ref="D172:E172"/>
    <mergeCell ref="B173:G173"/>
    <mergeCell ref="B227:G227"/>
    <mergeCell ref="H254:I254"/>
    <mergeCell ref="B256:G256"/>
    <mergeCell ref="I256:M256"/>
    <mergeCell ref="D255:E255"/>
    <mergeCell ref="I173:M173"/>
    <mergeCell ref="H197:I197"/>
    <mergeCell ref="D198:E198"/>
    <mergeCell ref="D226:E226"/>
    <mergeCell ref="I227:M227"/>
    <mergeCell ref="H280:I280"/>
    <mergeCell ref="D282:E282"/>
    <mergeCell ref="O22:Q22"/>
    <mergeCell ref="O25:Q25"/>
    <mergeCell ref="A1:M1"/>
    <mergeCell ref="H224:I224"/>
    <mergeCell ref="H65:I65"/>
    <mergeCell ref="D66:E66"/>
    <mergeCell ref="H145:I145"/>
    <mergeCell ref="D3:E3"/>
    <mergeCell ref="B4:G4"/>
    <mergeCell ref="I4:M4"/>
    <mergeCell ref="H33:I33"/>
    <mergeCell ref="B35:G35"/>
    <mergeCell ref="I35:M35"/>
    <mergeCell ref="D34:E34"/>
    <mergeCell ref="B67:G67"/>
    <mergeCell ref="I67:M67"/>
    <mergeCell ref="H91:I91"/>
    <mergeCell ref="D93:E93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2"/>
  <sheetViews>
    <sheetView topLeftCell="A19" workbookViewId="0">
      <selection activeCell="K33" sqref="K33"/>
    </sheetView>
  </sheetViews>
  <sheetFormatPr defaultRowHeight="12.75" x14ac:dyDescent="0.2"/>
  <cols>
    <col min="1" max="1" width="8.42578125" style="35" customWidth="1"/>
    <col min="2" max="2" width="12.7109375" style="35" customWidth="1"/>
    <col min="3" max="3" width="12.42578125" style="35" customWidth="1"/>
    <col min="4" max="4" width="13.42578125" style="35" customWidth="1"/>
    <col min="5" max="5" width="12.140625" style="35" customWidth="1"/>
    <col min="6" max="6" width="12.28515625" style="35" customWidth="1"/>
    <col min="7" max="7" width="9.140625" style="38"/>
    <col min="8" max="8" width="9.7109375" style="38" customWidth="1"/>
    <col min="9" max="9" width="9.140625" style="38"/>
    <col min="10" max="10" width="9.140625" style="35"/>
    <col min="11" max="11" width="24" style="35" customWidth="1"/>
    <col min="12" max="257" width="9.140625" style="35"/>
    <col min="258" max="258" width="8.42578125" style="35" customWidth="1"/>
    <col min="259" max="259" width="12.7109375" style="35" customWidth="1"/>
    <col min="260" max="260" width="12.42578125" style="35" customWidth="1"/>
    <col min="261" max="261" width="13.42578125" style="35" customWidth="1"/>
    <col min="262" max="262" width="12.140625" style="35" customWidth="1"/>
    <col min="263" max="263" width="12.28515625" style="35" customWidth="1"/>
    <col min="264" max="513" width="9.140625" style="35"/>
    <col min="514" max="514" width="8.42578125" style="35" customWidth="1"/>
    <col min="515" max="515" width="12.7109375" style="35" customWidth="1"/>
    <col min="516" max="516" width="12.42578125" style="35" customWidth="1"/>
    <col min="517" max="517" width="13.42578125" style="35" customWidth="1"/>
    <col min="518" max="518" width="12.140625" style="35" customWidth="1"/>
    <col min="519" max="519" width="12.28515625" style="35" customWidth="1"/>
    <col min="520" max="769" width="9.140625" style="35"/>
    <col min="770" max="770" width="8.42578125" style="35" customWidth="1"/>
    <col min="771" max="771" width="12.7109375" style="35" customWidth="1"/>
    <col min="772" max="772" width="12.42578125" style="35" customWidth="1"/>
    <col min="773" max="773" width="13.42578125" style="35" customWidth="1"/>
    <col min="774" max="774" width="12.140625" style="35" customWidth="1"/>
    <col min="775" max="775" width="12.28515625" style="35" customWidth="1"/>
    <col min="776" max="1025" width="9.140625" style="35"/>
    <col min="1026" max="1026" width="8.42578125" style="35" customWidth="1"/>
    <col min="1027" max="1027" width="12.7109375" style="35" customWidth="1"/>
    <col min="1028" max="1028" width="12.42578125" style="35" customWidth="1"/>
    <col min="1029" max="1029" width="13.42578125" style="35" customWidth="1"/>
    <col min="1030" max="1030" width="12.140625" style="35" customWidth="1"/>
    <col min="1031" max="1031" width="12.28515625" style="35" customWidth="1"/>
    <col min="1032" max="1281" width="9.140625" style="35"/>
    <col min="1282" max="1282" width="8.42578125" style="35" customWidth="1"/>
    <col min="1283" max="1283" width="12.7109375" style="35" customWidth="1"/>
    <col min="1284" max="1284" width="12.42578125" style="35" customWidth="1"/>
    <col min="1285" max="1285" width="13.42578125" style="35" customWidth="1"/>
    <col min="1286" max="1286" width="12.140625" style="35" customWidth="1"/>
    <col min="1287" max="1287" width="12.28515625" style="35" customWidth="1"/>
    <col min="1288" max="1537" width="9.140625" style="35"/>
    <col min="1538" max="1538" width="8.42578125" style="35" customWidth="1"/>
    <col min="1539" max="1539" width="12.7109375" style="35" customWidth="1"/>
    <col min="1540" max="1540" width="12.42578125" style="35" customWidth="1"/>
    <col min="1541" max="1541" width="13.42578125" style="35" customWidth="1"/>
    <col min="1542" max="1542" width="12.140625" style="35" customWidth="1"/>
    <col min="1543" max="1543" width="12.28515625" style="35" customWidth="1"/>
    <col min="1544" max="1793" width="9.140625" style="35"/>
    <col min="1794" max="1794" width="8.42578125" style="35" customWidth="1"/>
    <col min="1795" max="1795" width="12.7109375" style="35" customWidth="1"/>
    <col min="1796" max="1796" width="12.42578125" style="35" customWidth="1"/>
    <col min="1797" max="1797" width="13.42578125" style="35" customWidth="1"/>
    <col min="1798" max="1798" width="12.140625" style="35" customWidth="1"/>
    <col min="1799" max="1799" width="12.28515625" style="35" customWidth="1"/>
    <col min="1800" max="2049" width="9.140625" style="35"/>
    <col min="2050" max="2050" width="8.42578125" style="35" customWidth="1"/>
    <col min="2051" max="2051" width="12.7109375" style="35" customWidth="1"/>
    <col min="2052" max="2052" width="12.42578125" style="35" customWidth="1"/>
    <col min="2053" max="2053" width="13.42578125" style="35" customWidth="1"/>
    <col min="2054" max="2054" width="12.140625" style="35" customWidth="1"/>
    <col min="2055" max="2055" width="12.28515625" style="35" customWidth="1"/>
    <col min="2056" max="2305" width="9.140625" style="35"/>
    <col min="2306" max="2306" width="8.42578125" style="35" customWidth="1"/>
    <col min="2307" max="2307" width="12.7109375" style="35" customWidth="1"/>
    <col min="2308" max="2308" width="12.42578125" style="35" customWidth="1"/>
    <col min="2309" max="2309" width="13.42578125" style="35" customWidth="1"/>
    <col min="2310" max="2310" width="12.140625" style="35" customWidth="1"/>
    <col min="2311" max="2311" width="12.28515625" style="35" customWidth="1"/>
    <col min="2312" max="2561" width="9.140625" style="35"/>
    <col min="2562" max="2562" width="8.42578125" style="35" customWidth="1"/>
    <col min="2563" max="2563" width="12.7109375" style="35" customWidth="1"/>
    <col min="2564" max="2564" width="12.42578125" style="35" customWidth="1"/>
    <col min="2565" max="2565" width="13.42578125" style="35" customWidth="1"/>
    <col min="2566" max="2566" width="12.140625" style="35" customWidth="1"/>
    <col min="2567" max="2567" width="12.28515625" style="35" customWidth="1"/>
    <col min="2568" max="2817" width="9.140625" style="35"/>
    <col min="2818" max="2818" width="8.42578125" style="35" customWidth="1"/>
    <col min="2819" max="2819" width="12.7109375" style="35" customWidth="1"/>
    <col min="2820" max="2820" width="12.42578125" style="35" customWidth="1"/>
    <col min="2821" max="2821" width="13.42578125" style="35" customWidth="1"/>
    <col min="2822" max="2822" width="12.140625" style="35" customWidth="1"/>
    <col min="2823" max="2823" width="12.28515625" style="35" customWidth="1"/>
    <col min="2824" max="3073" width="9.140625" style="35"/>
    <col min="3074" max="3074" width="8.42578125" style="35" customWidth="1"/>
    <col min="3075" max="3075" width="12.7109375" style="35" customWidth="1"/>
    <col min="3076" max="3076" width="12.42578125" style="35" customWidth="1"/>
    <col min="3077" max="3077" width="13.42578125" style="35" customWidth="1"/>
    <col min="3078" max="3078" width="12.140625" style="35" customWidth="1"/>
    <col min="3079" max="3079" width="12.28515625" style="35" customWidth="1"/>
    <col min="3080" max="3329" width="9.140625" style="35"/>
    <col min="3330" max="3330" width="8.42578125" style="35" customWidth="1"/>
    <col min="3331" max="3331" width="12.7109375" style="35" customWidth="1"/>
    <col min="3332" max="3332" width="12.42578125" style="35" customWidth="1"/>
    <col min="3333" max="3333" width="13.42578125" style="35" customWidth="1"/>
    <col min="3334" max="3334" width="12.140625" style="35" customWidth="1"/>
    <col min="3335" max="3335" width="12.28515625" style="35" customWidth="1"/>
    <col min="3336" max="3585" width="9.140625" style="35"/>
    <col min="3586" max="3586" width="8.42578125" style="35" customWidth="1"/>
    <col min="3587" max="3587" width="12.7109375" style="35" customWidth="1"/>
    <col min="3588" max="3588" width="12.42578125" style="35" customWidth="1"/>
    <col min="3589" max="3589" width="13.42578125" style="35" customWidth="1"/>
    <col min="3590" max="3590" width="12.140625" style="35" customWidth="1"/>
    <col min="3591" max="3591" width="12.28515625" style="35" customWidth="1"/>
    <col min="3592" max="3841" width="9.140625" style="35"/>
    <col min="3842" max="3842" width="8.42578125" style="35" customWidth="1"/>
    <col min="3843" max="3843" width="12.7109375" style="35" customWidth="1"/>
    <col min="3844" max="3844" width="12.42578125" style="35" customWidth="1"/>
    <col min="3845" max="3845" width="13.42578125" style="35" customWidth="1"/>
    <col min="3846" max="3846" width="12.140625" style="35" customWidth="1"/>
    <col min="3847" max="3847" width="12.28515625" style="35" customWidth="1"/>
    <col min="3848" max="4097" width="9.140625" style="35"/>
    <col min="4098" max="4098" width="8.42578125" style="35" customWidth="1"/>
    <col min="4099" max="4099" width="12.7109375" style="35" customWidth="1"/>
    <col min="4100" max="4100" width="12.42578125" style="35" customWidth="1"/>
    <col min="4101" max="4101" width="13.42578125" style="35" customWidth="1"/>
    <col min="4102" max="4102" width="12.140625" style="35" customWidth="1"/>
    <col min="4103" max="4103" width="12.28515625" style="35" customWidth="1"/>
    <col min="4104" max="4353" width="9.140625" style="35"/>
    <col min="4354" max="4354" width="8.42578125" style="35" customWidth="1"/>
    <col min="4355" max="4355" width="12.7109375" style="35" customWidth="1"/>
    <col min="4356" max="4356" width="12.42578125" style="35" customWidth="1"/>
    <col min="4357" max="4357" width="13.42578125" style="35" customWidth="1"/>
    <col min="4358" max="4358" width="12.140625" style="35" customWidth="1"/>
    <col min="4359" max="4359" width="12.28515625" style="35" customWidth="1"/>
    <col min="4360" max="4609" width="9.140625" style="35"/>
    <col min="4610" max="4610" width="8.42578125" style="35" customWidth="1"/>
    <col min="4611" max="4611" width="12.7109375" style="35" customWidth="1"/>
    <col min="4612" max="4612" width="12.42578125" style="35" customWidth="1"/>
    <col min="4613" max="4613" width="13.42578125" style="35" customWidth="1"/>
    <col min="4614" max="4614" width="12.140625" style="35" customWidth="1"/>
    <col min="4615" max="4615" width="12.28515625" style="35" customWidth="1"/>
    <col min="4616" max="4865" width="9.140625" style="35"/>
    <col min="4866" max="4866" width="8.42578125" style="35" customWidth="1"/>
    <col min="4867" max="4867" width="12.7109375" style="35" customWidth="1"/>
    <col min="4868" max="4868" width="12.42578125" style="35" customWidth="1"/>
    <col min="4869" max="4869" width="13.42578125" style="35" customWidth="1"/>
    <col min="4870" max="4870" width="12.140625" style="35" customWidth="1"/>
    <col min="4871" max="4871" width="12.28515625" style="35" customWidth="1"/>
    <col min="4872" max="5121" width="9.140625" style="35"/>
    <col min="5122" max="5122" width="8.42578125" style="35" customWidth="1"/>
    <col min="5123" max="5123" width="12.7109375" style="35" customWidth="1"/>
    <col min="5124" max="5124" width="12.42578125" style="35" customWidth="1"/>
    <col min="5125" max="5125" width="13.42578125" style="35" customWidth="1"/>
    <col min="5126" max="5126" width="12.140625" style="35" customWidth="1"/>
    <col min="5127" max="5127" width="12.28515625" style="35" customWidth="1"/>
    <col min="5128" max="5377" width="9.140625" style="35"/>
    <col min="5378" max="5378" width="8.42578125" style="35" customWidth="1"/>
    <col min="5379" max="5379" width="12.7109375" style="35" customWidth="1"/>
    <col min="5380" max="5380" width="12.42578125" style="35" customWidth="1"/>
    <col min="5381" max="5381" width="13.42578125" style="35" customWidth="1"/>
    <col min="5382" max="5382" width="12.140625" style="35" customWidth="1"/>
    <col min="5383" max="5383" width="12.28515625" style="35" customWidth="1"/>
    <col min="5384" max="5633" width="9.140625" style="35"/>
    <col min="5634" max="5634" width="8.42578125" style="35" customWidth="1"/>
    <col min="5635" max="5635" width="12.7109375" style="35" customWidth="1"/>
    <col min="5636" max="5636" width="12.42578125" style="35" customWidth="1"/>
    <col min="5637" max="5637" width="13.42578125" style="35" customWidth="1"/>
    <col min="5638" max="5638" width="12.140625" style="35" customWidth="1"/>
    <col min="5639" max="5639" width="12.28515625" style="35" customWidth="1"/>
    <col min="5640" max="5889" width="9.140625" style="35"/>
    <col min="5890" max="5890" width="8.42578125" style="35" customWidth="1"/>
    <col min="5891" max="5891" width="12.7109375" style="35" customWidth="1"/>
    <col min="5892" max="5892" width="12.42578125" style="35" customWidth="1"/>
    <col min="5893" max="5893" width="13.42578125" style="35" customWidth="1"/>
    <col min="5894" max="5894" width="12.140625" style="35" customWidth="1"/>
    <col min="5895" max="5895" width="12.28515625" style="35" customWidth="1"/>
    <col min="5896" max="6145" width="9.140625" style="35"/>
    <col min="6146" max="6146" width="8.42578125" style="35" customWidth="1"/>
    <col min="6147" max="6147" width="12.7109375" style="35" customWidth="1"/>
    <col min="6148" max="6148" width="12.42578125" style="35" customWidth="1"/>
    <col min="6149" max="6149" width="13.42578125" style="35" customWidth="1"/>
    <col min="6150" max="6150" width="12.140625" style="35" customWidth="1"/>
    <col min="6151" max="6151" width="12.28515625" style="35" customWidth="1"/>
    <col min="6152" max="6401" width="9.140625" style="35"/>
    <col min="6402" max="6402" width="8.42578125" style="35" customWidth="1"/>
    <col min="6403" max="6403" width="12.7109375" style="35" customWidth="1"/>
    <col min="6404" max="6404" width="12.42578125" style="35" customWidth="1"/>
    <col min="6405" max="6405" width="13.42578125" style="35" customWidth="1"/>
    <col min="6406" max="6406" width="12.140625" style="35" customWidth="1"/>
    <col min="6407" max="6407" width="12.28515625" style="35" customWidth="1"/>
    <col min="6408" max="6657" width="9.140625" style="35"/>
    <col min="6658" max="6658" width="8.42578125" style="35" customWidth="1"/>
    <col min="6659" max="6659" width="12.7109375" style="35" customWidth="1"/>
    <col min="6660" max="6660" width="12.42578125" style="35" customWidth="1"/>
    <col min="6661" max="6661" width="13.42578125" style="35" customWidth="1"/>
    <col min="6662" max="6662" width="12.140625" style="35" customWidth="1"/>
    <col min="6663" max="6663" width="12.28515625" style="35" customWidth="1"/>
    <col min="6664" max="6913" width="9.140625" style="35"/>
    <col min="6914" max="6914" width="8.42578125" style="35" customWidth="1"/>
    <col min="6915" max="6915" width="12.7109375" style="35" customWidth="1"/>
    <col min="6916" max="6916" width="12.42578125" style="35" customWidth="1"/>
    <col min="6917" max="6917" width="13.42578125" style="35" customWidth="1"/>
    <col min="6918" max="6918" width="12.140625" style="35" customWidth="1"/>
    <col min="6919" max="6919" width="12.28515625" style="35" customWidth="1"/>
    <col min="6920" max="7169" width="9.140625" style="35"/>
    <col min="7170" max="7170" width="8.42578125" style="35" customWidth="1"/>
    <col min="7171" max="7171" width="12.7109375" style="35" customWidth="1"/>
    <col min="7172" max="7172" width="12.42578125" style="35" customWidth="1"/>
    <col min="7173" max="7173" width="13.42578125" style="35" customWidth="1"/>
    <col min="7174" max="7174" width="12.140625" style="35" customWidth="1"/>
    <col min="7175" max="7175" width="12.28515625" style="35" customWidth="1"/>
    <col min="7176" max="7425" width="9.140625" style="35"/>
    <col min="7426" max="7426" width="8.42578125" style="35" customWidth="1"/>
    <col min="7427" max="7427" width="12.7109375" style="35" customWidth="1"/>
    <col min="7428" max="7428" width="12.42578125" style="35" customWidth="1"/>
    <col min="7429" max="7429" width="13.42578125" style="35" customWidth="1"/>
    <col min="7430" max="7430" width="12.140625" style="35" customWidth="1"/>
    <col min="7431" max="7431" width="12.28515625" style="35" customWidth="1"/>
    <col min="7432" max="7681" width="9.140625" style="35"/>
    <col min="7682" max="7682" width="8.42578125" style="35" customWidth="1"/>
    <col min="7683" max="7683" width="12.7109375" style="35" customWidth="1"/>
    <col min="7684" max="7684" width="12.42578125" style="35" customWidth="1"/>
    <col min="7685" max="7685" width="13.42578125" style="35" customWidth="1"/>
    <col min="7686" max="7686" width="12.140625" style="35" customWidth="1"/>
    <col min="7687" max="7687" width="12.28515625" style="35" customWidth="1"/>
    <col min="7688" max="7937" width="9.140625" style="35"/>
    <col min="7938" max="7938" width="8.42578125" style="35" customWidth="1"/>
    <col min="7939" max="7939" width="12.7109375" style="35" customWidth="1"/>
    <col min="7940" max="7940" width="12.42578125" style="35" customWidth="1"/>
    <col min="7941" max="7941" width="13.42578125" style="35" customWidth="1"/>
    <col min="7942" max="7942" width="12.140625" style="35" customWidth="1"/>
    <col min="7943" max="7943" width="12.28515625" style="35" customWidth="1"/>
    <col min="7944" max="8193" width="9.140625" style="35"/>
    <col min="8194" max="8194" width="8.42578125" style="35" customWidth="1"/>
    <col min="8195" max="8195" width="12.7109375" style="35" customWidth="1"/>
    <col min="8196" max="8196" width="12.42578125" style="35" customWidth="1"/>
    <col min="8197" max="8197" width="13.42578125" style="35" customWidth="1"/>
    <col min="8198" max="8198" width="12.140625" style="35" customWidth="1"/>
    <col min="8199" max="8199" width="12.28515625" style="35" customWidth="1"/>
    <col min="8200" max="8449" width="9.140625" style="35"/>
    <col min="8450" max="8450" width="8.42578125" style="35" customWidth="1"/>
    <col min="8451" max="8451" width="12.7109375" style="35" customWidth="1"/>
    <col min="8452" max="8452" width="12.42578125" style="35" customWidth="1"/>
    <col min="8453" max="8453" width="13.42578125" style="35" customWidth="1"/>
    <col min="8454" max="8454" width="12.140625" style="35" customWidth="1"/>
    <col min="8455" max="8455" width="12.28515625" style="35" customWidth="1"/>
    <col min="8456" max="8705" width="9.140625" style="35"/>
    <col min="8706" max="8706" width="8.42578125" style="35" customWidth="1"/>
    <col min="8707" max="8707" width="12.7109375" style="35" customWidth="1"/>
    <col min="8708" max="8708" width="12.42578125" style="35" customWidth="1"/>
    <col min="8709" max="8709" width="13.42578125" style="35" customWidth="1"/>
    <col min="8710" max="8710" width="12.140625" style="35" customWidth="1"/>
    <col min="8711" max="8711" width="12.28515625" style="35" customWidth="1"/>
    <col min="8712" max="8961" width="9.140625" style="35"/>
    <col min="8962" max="8962" width="8.42578125" style="35" customWidth="1"/>
    <col min="8963" max="8963" width="12.7109375" style="35" customWidth="1"/>
    <col min="8964" max="8964" width="12.42578125" style="35" customWidth="1"/>
    <col min="8965" max="8965" width="13.42578125" style="35" customWidth="1"/>
    <col min="8966" max="8966" width="12.140625" style="35" customWidth="1"/>
    <col min="8967" max="8967" width="12.28515625" style="35" customWidth="1"/>
    <col min="8968" max="9217" width="9.140625" style="35"/>
    <col min="9218" max="9218" width="8.42578125" style="35" customWidth="1"/>
    <col min="9219" max="9219" width="12.7109375" style="35" customWidth="1"/>
    <col min="9220" max="9220" width="12.42578125" style="35" customWidth="1"/>
    <col min="9221" max="9221" width="13.42578125" style="35" customWidth="1"/>
    <col min="9222" max="9222" width="12.140625" style="35" customWidth="1"/>
    <col min="9223" max="9223" width="12.28515625" style="35" customWidth="1"/>
    <col min="9224" max="9473" width="9.140625" style="35"/>
    <col min="9474" max="9474" width="8.42578125" style="35" customWidth="1"/>
    <col min="9475" max="9475" width="12.7109375" style="35" customWidth="1"/>
    <col min="9476" max="9476" width="12.42578125" style="35" customWidth="1"/>
    <col min="9477" max="9477" width="13.42578125" style="35" customWidth="1"/>
    <col min="9478" max="9478" width="12.140625" style="35" customWidth="1"/>
    <col min="9479" max="9479" width="12.28515625" style="35" customWidth="1"/>
    <col min="9480" max="9729" width="9.140625" style="35"/>
    <col min="9730" max="9730" width="8.42578125" style="35" customWidth="1"/>
    <col min="9731" max="9731" width="12.7109375" style="35" customWidth="1"/>
    <col min="9732" max="9732" width="12.42578125" style="35" customWidth="1"/>
    <col min="9733" max="9733" width="13.42578125" style="35" customWidth="1"/>
    <col min="9734" max="9734" width="12.140625" style="35" customWidth="1"/>
    <col min="9735" max="9735" width="12.28515625" style="35" customWidth="1"/>
    <col min="9736" max="9985" width="9.140625" style="35"/>
    <col min="9986" max="9986" width="8.42578125" style="35" customWidth="1"/>
    <col min="9987" max="9987" width="12.7109375" style="35" customWidth="1"/>
    <col min="9988" max="9988" width="12.42578125" style="35" customWidth="1"/>
    <col min="9989" max="9989" width="13.42578125" style="35" customWidth="1"/>
    <col min="9990" max="9990" width="12.140625" style="35" customWidth="1"/>
    <col min="9991" max="9991" width="12.28515625" style="35" customWidth="1"/>
    <col min="9992" max="10241" width="9.140625" style="35"/>
    <col min="10242" max="10242" width="8.42578125" style="35" customWidth="1"/>
    <col min="10243" max="10243" width="12.7109375" style="35" customWidth="1"/>
    <col min="10244" max="10244" width="12.42578125" style="35" customWidth="1"/>
    <col min="10245" max="10245" width="13.42578125" style="35" customWidth="1"/>
    <col min="10246" max="10246" width="12.140625" style="35" customWidth="1"/>
    <col min="10247" max="10247" width="12.28515625" style="35" customWidth="1"/>
    <col min="10248" max="10497" width="9.140625" style="35"/>
    <col min="10498" max="10498" width="8.42578125" style="35" customWidth="1"/>
    <col min="10499" max="10499" width="12.7109375" style="35" customWidth="1"/>
    <col min="10500" max="10500" width="12.42578125" style="35" customWidth="1"/>
    <col min="10501" max="10501" width="13.42578125" style="35" customWidth="1"/>
    <col min="10502" max="10502" width="12.140625" style="35" customWidth="1"/>
    <col min="10503" max="10503" width="12.28515625" style="35" customWidth="1"/>
    <col min="10504" max="10753" width="9.140625" style="35"/>
    <col min="10754" max="10754" width="8.42578125" style="35" customWidth="1"/>
    <col min="10755" max="10755" width="12.7109375" style="35" customWidth="1"/>
    <col min="10756" max="10756" width="12.42578125" style="35" customWidth="1"/>
    <col min="10757" max="10757" width="13.42578125" style="35" customWidth="1"/>
    <col min="10758" max="10758" width="12.140625" style="35" customWidth="1"/>
    <col min="10759" max="10759" width="12.28515625" style="35" customWidth="1"/>
    <col min="10760" max="11009" width="9.140625" style="35"/>
    <col min="11010" max="11010" width="8.42578125" style="35" customWidth="1"/>
    <col min="11011" max="11011" width="12.7109375" style="35" customWidth="1"/>
    <col min="11012" max="11012" width="12.42578125" style="35" customWidth="1"/>
    <col min="11013" max="11013" width="13.42578125" style="35" customWidth="1"/>
    <col min="11014" max="11014" width="12.140625" style="35" customWidth="1"/>
    <col min="11015" max="11015" width="12.28515625" style="35" customWidth="1"/>
    <col min="11016" max="11265" width="9.140625" style="35"/>
    <col min="11266" max="11266" width="8.42578125" style="35" customWidth="1"/>
    <col min="11267" max="11267" width="12.7109375" style="35" customWidth="1"/>
    <col min="11268" max="11268" width="12.42578125" style="35" customWidth="1"/>
    <col min="11269" max="11269" width="13.42578125" style="35" customWidth="1"/>
    <col min="11270" max="11270" width="12.140625" style="35" customWidth="1"/>
    <col min="11271" max="11271" width="12.28515625" style="35" customWidth="1"/>
    <col min="11272" max="11521" width="9.140625" style="35"/>
    <col min="11522" max="11522" width="8.42578125" style="35" customWidth="1"/>
    <col min="11523" max="11523" width="12.7109375" style="35" customWidth="1"/>
    <col min="11524" max="11524" width="12.42578125" style="35" customWidth="1"/>
    <col min="11525" max="11525" width="13.42578125" style="35" customWidth="1"/>
    <col min="11526" max="11526" width="12.140625" style="35" customWidth="1"/>
    <col min="11527" max="11527" width="12.28515625" style="35" customWidth="1"/>
    <col min="11528" max="11777" width="9.140625" style="35"/>
    <col min="11778" max="11778" width="8.42578125" style="35" customWidth="1"/>
    <col min="11779" max="11779" width="12.7109375" style="35" customWidth="1"/>
    <col min="11780" max="11780" width="12.42578125" style="35" customWidth="1"/>
    <col min="11781" max="11781" width="13.42578125" style="35" customWidth="1"/>
    <col min="11782" max="11782" width="12.140625" style="35" customWidth="1"/>
    <col min="11783" max="11783" width="12.28515625" style="35" customWidth="1"/>
    <col min="11784" max="12033" width="9.140625" style="35"/>
    <col min="12034" max="12034" width="8.42578125" style="35" customWidth="1"/>
    <col min="12035" max="12035" width="12.7109375" style="35" customWidth="1"/>
    <col min="12036" max="12036" width="12.42578125" style="35" customWidth="1"/>
    <col min="12037" max="12037" width="13.42578125" style="35" customWidth="1"/>
    <col min="12038" max="12038" width="12.140625" style="35" customWidth="1"/>
    <col min="12039" max="12039" width="12.28515625" style="35" customWidth="1"/>
    <col min="12040" max="12289" width="9.140625" style="35"/>
    <col min="12290" max="12290" width="8.42578125" style="35" customWidth="1"/>
    <col min="12291" max="12291" width="12.7109375" style="35" customWidth="1"/>
    <col min="12292" max="12292" width="12.42578125" style="35" customWidth="1"/>
    <col min="12293" max="12293" width="13.42578125" style="35" customWidth="1"/>
    <col min="12294" max="12294" width="12.140625" style="35" customWidth="1"/>
    <col min="12295" max="12295" width="12.28515625" style="35" customWidth="1"/>
    <col min="12296" max="12545" width="9.140625" style="35"/>
    <col min="12546" max="12546" width="8.42578125" style="35" customWidth="1"/>
    <col min="12547" max="12547" width="12.7109375" style="35" customWidth="1"/>
    <col min="12548" max="12548" width="12.42578125" style="35" customWidth="1"/>
    <col min="12549" max="12549" width="13.42578125" style="35" customWidth="1"/>
    <col min="12550" max="12550" width="12.140625" style="35" customWidth="1"/>
    <col min="12551" max="12551" width="12.28515625" style="35" customWidth="1"/>
    <col min="12552" max="12801" width="9.140625" style="35"/>
    <col min="12802" max="12802" width="8.42578125" style="35" customWidth="1"/>
    <col min="12803" max="12803" width="12.7109375" style="35" customWidth="1"/>
    <col min="12804" max="12804" width="12.42578125" style="35" customWidth="1"/>
    <col min="12805" max="12805" width="13.42578125" style="35" customWidth="1"/>
    <col min="12806" max="12806" width="12.140625" style="35" customWidth="1"/>
    <col min="12807" max="12807" width="12.28515625" style="35" customWidth="1"/>
    <col min="12808" max="13057" width="9.140625" style="35"/>
    <col min="13058" max="13058" width="8.42578125" style="35" customWidth="1"/>
    <col min="13059" max="13059" width="12.7109375" style="35" customWidth="1"/>
    <col min="13060" max="13060" width="12.42578125" style="35" customWidth="1"/>
    <col min="13061" max="13061" width="13.42578125" style="35" customWidth="1"/>
    <col min="13062" max="13062" width="12.140625" style="35" customWidth="1"/>
    <col min="13063" max="13063" width="12.28515625" style="35" customWidth="1"/>
    <col min="13064" max="13313" width="9.140625" style="35"/>
    <col min="13314" max="13314" width="8.42578125" style="35" customWidth="1"/>
    <col min="13315" max="13315" width="12.7109375" style="35" customWidth="1"/>
    <col min="13316" max="13316" width="12.42578125" style="35" customWidth="1"/>
    <col min="13317" max="13317" width="13.42578125" style="35" customWidth="1"/>
    <col min="13318" max="13318" width="12.140625" style="35" customWidth="1"/>
    <col min="13319" max="13319" width="12.28515625" style="35" customWidth="1"/>
    <col min="13320" max="13569" width="9.140625" style="35"/>
    <col min="13570" max="13570" width="8.42578125" style="35" customWidth="1"/>
    <col min="13571" max="13571" width="12.7109375" style="35" customWidth="1"/>
    <col min="13572" max="13572" width="12.42578125" style="35" customWidth="1"/>
    <col min="13573" max="13573" width="13.42578125" style="35" customWidth="1"/>
    <col min="13574" max="13574" width="12.140625" style="35" customWidth="1"/>
    <col min="13575" max="13575" width="12.28515625" style="35" customWidth="1"/>
    <col min="13576" max="13825" width="9.140625" style="35"/>
    <col min="13826" max="13826" width="8.42578125" style="35" customWidth="1"/>
    <col min="13827" max="13827" width="12.7109375" style="35" customWidth="1"/>
    <col min="13828" max="13828" width="12.42578125" style="35" customWidth="1"/>
    <col min="13829" max="13829" width="13.42578125" style="35" customWidth="1"/>
    <col min="13830" max="13830" width="12.140625" style="35" customWidth="1"/>
    <col min="13831" max="13831" width="12.28515625" style="35" customWidth="1"/>
    <col min="13832" max="14081" width="9.140625" style="35"/>
    <col min="14082" max="14082" width="8.42578125" style="35" customWidth="1"/>
    <col min="14083" max="14083" width="12.7109375" style="35" customWidth="1"/>
    <col min="14084" max="14084" width="12.42578125" style="35" customWidth="1"/>
    <col min="14085" max="14085" width="13.42578125" style="35" customWidth="1"/>
    <col min="14086" max="14086" width="12.140625" style="35" customWidth="1"/>
    <col min="14087" max="14087" width="12.28515625" style="35" customWidth="1"/>
    <col min="14088" max="14337" width="9.140625" style="35"/>
    <col min="14338" max="14338" width="8.42578125" style="35" customWidth="1"/>
    <col min="14339" max="14339" width="12.7109375" style="35" customWidth="1"/>
    <col min="14340" max="14340" width="12.42578125" style="35" customWidth="1"/>
    <col min="14341" max="14341" width="13.42578125" style="35" customWidth="1"/>
    <col min="14342" max="14342" width="12.140625" style="35" customWidth="1"/>
    <col min="14343" max="14343" width="12.28515625" style="35" customWidth="1"/>
    <col min="14344" max="14593" width="9.140625" style="35"/>
    <col min="14594" max="14594" width="8.42578125" style="35" customWidth="1"/>
    <col min="14595" max="14595" width="12.7109375" style="35" customWidth="1"/>
    <col min="14596" max="14596" width="12.42578125" style="35" customWidth="1"/>
    <col min="14597" max="14597" width="13.42578125" style="35" customWidth="1"/>
    <col min="14598" max="14598" width="12.140625" style="35" customWidth="1"/>
    <col min="14599" max="14599" width="12.28515625" style="35" customWidth="1"/>
    <col min="14600" max="14849" width="9.140625" style="35"/>
    <col min="14850" max="14850" width="8.42578125" style="35" customWidth="1"/>
    <col min="14851" max="14851" width="12.7109375" style="35" customWidth="1"/>
    <col min="14852" max="14852" width="12.42578125" style="35" customWidth="1"/>
    <col min="14853" max="14853" width="13.42578125" style="35" customWidth="1"/>
    <col min="14854" max="14854" width="12.140625" style="35" customWidth="1"/>
    <col min="14855" max="14855" width="12.28515625" style="35" customWidth="1"/>
    <col min="14856" max="15105" width="9.140625" style="35"/>
    <col min="15106" max="15106" width="8.42578125" style="35" customWidth="1"/>
    <col min="15107" max="15107" width="12.7109375" style="35" customWidth="1"/>
    <col min="15108" max="15108" width="12.42578125" style="35" customWidth="1"/>
    <col min="15109" max="15109" width="13.42578125" style="35" customWidth="1"/>
    <col min="15110" max="15110" width="12.140625" style="35" customWidth="1"/>
    <col min="15111" max="15111" width="12.28515625" style="35" customWidth="1"/>
    <col min="15112" max="15361" width="9.140625" style="35"/>
    <col min="15362" max="15362" width="8.42578125" style="35" customWidth="1"/>
    <col min="15363" max="15363" width="12.7109375" style="35" customWidth="1"/>
    <col min="15364" max="15364" width="12.42578125" style="35" customWidth="1"/>
    <col min="15365" max="15365" width="13.42578125" style="35" customWidth="1"/>
    <col min="15366" max="15366" width="12.140625" style="35" customWidth="1"/>
    <col min="15367" max="15367" width="12.28515625" style="35" customWidth="1"/>
    <col min="15368" max="15617" width="9.140625" style="35"/>
    <col min="15618" max="15618" width="8.42578125" style="35" customWidth="1"/>
    <col min="15619" max="15619" width="12.7109375" style="35" customWidth="1"/>
    <col min="15620" max="15620" width="12.42578125" style="35" customWidth="1"/>
    <col min="15621" max="15621" width="13.42578125" style="35" customWidth="1"/>
    <col min="15622" max="15622" width="12.140625" style="35" customWidth="1"/>
    <col min="15623" max="15623" width="12.28515625" style="35" customWidth="1"/>
    <col min="15624" max="15873" width="9.140625" style="35"/>
    <col min="15874" max="15874" width="8.42578125" style="35" customWidth="1"/>
    <col min="15875" max="15875" width="12.7109375" style="35" customWidth="1"/>
    <col min="15876" max="15876" width="12.42578125" style="35" customWidth="1"/>
    <col min="15877" max="15877" width="13.42578125" style="35" customWidth="1"/>
    <col min="15878" max="15878" width="12.140625" style="35" customWidth="1"/>
    <col min="15879" max="15879" width="12.28515625" style="35" customWidth="1"/>
    <col min="15880" max="16129" width="9.140625" style="35"/>
    <col min="16130" max="16130" width="8.42578125" style="35" customWidth="1"/>
    <col min="16131" max="16131" width="12.7109375" style="35" customWidth="1"/>
    <col min="16132" max="16132" width="12.42578125" style="35" customWidth="1"/>
    <col min="16133" max="16133" width="13.42578125" style="35" customWidth="1"/>
    <col min="16134" max="16134" width="12.140625" style="35" customWidth="1"/>
    <col min="16135" max="16135" width="12.28515625" style="35" customWidth="1"/>
    <col min="16136" max="16384" width="9.140625" style="35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62" t="s">
        <v>12</v>
      </c>
      <c r="B2" s="162"/>
      <c r="C2" s="162"/>
      <c r="D2" s="162"/>
      <c r="E2" s="162"/>
      <c r="F2" s="162"/>
      <c r="G2" s="162"/>
      <c r="H2" s="32"/>
      <c r="I2" s="40"/>
    </row>
    <row r="3" spans="1:12" ht="16.5" x14ac:dyDescent="0.2">
      <c r="A3" s="6"/>
      <c r="B3" s="6"/>
      <c r="C3" s="6"/>
      <c r="D3" s="6"/>
      <c r="E3" s="6"/>
      <c r="F3" s="6"/>
      <c r="G3" s="40"/>
      <c r="H3" s="40"/>
      <c r="I3" s="40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8" t="s">
        <v>13</v>
      </c>
      <c r="H4" s="42" t="s">
        <v>14</v>
      </c>
      <c r="I4" s="42"/>
    </row>
    <row r="5" spans="1:12" ht="15.75" x14ac:dyDescent="0.25">
      <c r="A5" s="4">
        <v>1</v>
      </c>
      <c r="B5" s="36">
        <f>'Silna-Shir khal'!D3</f>
        <v>0</v>
      </c>
      <c r="C5" s="37">
        <f>'Silna-Shir khal'!M33</f>
        <v>5.5909857499999944</v>
      </c>
      <c r="D5" s="9"/>
      <c r="E5" s="10"/>
      <c r="F5" s="10"/>
      <c r="G5" s="41">
        <f>'Silna-Shir khal'!I16-'Silna-Shir khal'!I14</f>
        <v>-30</v>
      </c>
      <c r="H5" s="41">
        <v>-3</v>
      </c>
      <c r="L5" s="39"/>
    </row>
    <row r="6" spans="1:12" ht="15.75" x14ac:dyDescent="0.25">
      <c r="A6" s="4">
        <v>2</v>
      </c>
      <c r="B6" s="11">
        <f>'Silna-Shir khal'!D34</f>
        <v>0.1</v>
      </c>
      <c r="C6" s="10">
        <f>'Silna-Shir khal'!M65</f>
        <v>7.3255742499999954</v>
      </c>
      <c r="D6" s="11">
        <f>(C5+C6)/2</f>
        <v>6.4582799999999949</v>
      </c>
      <c r="E6" s="10">
        <f>(B6-B5)*1000</f>
        <v>100</v>
      </c>
      <c r="F6" s="10">
        <f>ROUND(E6*D6,2)</f>
        <v>645.83000000000004</v>
      </c>
      <c r="G6" s="41">
        <f>'Silna-Shir khal'!I47-'Silna-Shir khal'!I45</f>
        <v>-28</v>
      </c>
      <c r="H6" s="41">
        <f>H5+0.01</f>
        <v>-2.99</v>
      </c>
      <c r="L6" s="39"/>
    </row>
    <row r="7" spans="1:12" ht="15.75" x14ac:dyDescent="0.25">
      <c r="A7" s="4">
        <v>3</v>
      </c>
      <c r="B7" s="11">
        <f>'Silna-Shir khal'!D66</f>
        <v>0.2</v>
      </c>
      <c r="C7" s="10">
        <f>'Silna-Shir khal'!M91</f>
        <v>5.8947460000000031</v>
      </c>
      <c r="D7" s="11">
        <f t="shared" ref="D7:D28" si="0">(C6+C7)/2</f>
        <v>6.6101601249999993</v>
      </c>
      <c r="E7" s="10">
        <f t="shared" ref="E7:E28" si="1">(B7-B6)*1000</f>
        <v>100</v>
      </c>
      <c r="F7" s="10">
        <f t="shared" ref="F7:F28" si="2">ROUND(E7*D7,2)</f>
        <v>661.02</v>
      </c>
      <c r="G7" s="41">
        <f>'Silna-Shir khal'!I79-'Silna-Shir khal'!I77</f>
        <v>3</v>
      </c>
      <c r="H7" s="41">
        <f t="shared" ref="H7:H23" si="3">H6+0.01</f>
        <v>-2.9800000000000004</v>
      </c>
      <c r="L7" s="39"/>
    </row>
    <row r="8" spans="1:12" ht="15.75" x14ac:dyDescent="0.25">
      <c r="A8" s="4">
        <v>4</v>
      </c>
      <c r="B8" s="11">
        <f>'Silna-Shir khal'!D93</f>
        <v>0.3</v>
      </c>
      <c r="C8" s="10">
        <f>'Silna-Shir khal'!M118</f>
        <v>4.6099220000000045</v>
      </c>
      <c r="D8" s="11">
        <f t="shared" si="0"/>
        <v>5.2523340000000038</v>
      </c>
      <c r="E8" s="10">
        <f t="shared" si="1"/>
        <v>99.999999999999972</v>
      </c>
      <c r="F8" s="10">
        <f t="shared" si="2"/>
        <v>525.23</v>
      </c>
      <c r="G8" s="41">
        <f>'Silna-Shir khal'!P93</f>
        <v>3.0000000000000018</v>
      </c>
      <c r="H8" s="41">
        <f t="shared" si="3"/>
        <v>-2.9700000000000006</v>
      </c>
      <c r="L8" s="39"/>
    </row>
    <row r="9" spans="1:12" ht="15.75" x14ac:dyDescent="0.25">
      <c r="A9" s="4">
        <v>5</v>
      </c>
      <c r="B9" s="11">
        <f>'Silna-Shir khal'!D120</f>
        <v>0.4</v>
      </c>
      <c r="C9" s="10">
        <f>'Silna-Shir khal'!M145</f>
        <v>5.2178005000000063</v>
      </c>
      <c r="D9" s="11">
        <f t="shared" si="0"/>
        <v>4.9138612500000054</v>
      </c>
      <c r="E9" s="10">
        <f t="shared" si="1"/>
        <v>100.00000000000003</v>
      </c>
      <c r="F9" s="10">
        <f t="shared" si="2"/>
        <v>491.39</v>
      </c>
      <c r="G9" s="41">
        <f>'Silna-Shir khal'!P121</f>
        <v>-35</v>
      </c>
      <c r="H9" s="41">
        <f t="shared" si="3"/>
        <v>-2.9600000000000009</v>
      </c>
      <c r="J9" s="35" t="s">
        <v>5</v>
      </c>
      <c r="L9" s="39"/>
    </row>
    <row r="10" spans="1:12" ht="15.75" x14ac:dyDescent="0.25">
      <c r="A10" s="4">
        <v>6</v>
      </c>
      <c r="B10" s="11">
        <f>'Silna-Shir khal'!D146</f>
        <v>0.5</v>
      </c>
      <c r="C10" s="10">
        <f>'Silna-Shir khal'!M171</f>
        <v>2.8854400000000062</v>
      </c>
      <c r="D10" s="11">
        <f t="shared" si="0"/>
        <v>4.0516202500000063</v>
      </c>
      <c r="E10" s="10">
        <f t="shared" si="1"/>
        <v>99.999999999999972</v>
      </c>
      <c r="F10" s="10">
        <f t="shared" si="2"/>
        <v>405.16</v>
      </c>
      <c r="G10" s="41">
        <f>'Silna-Shir khal'!P147</f>
        <v>2.5229999999999997</v>
      </c>
      <c r="H10" s="41">
        <f t="shared" si="3"/>
        <v>-2.9500000000000011</v>
      </c>
      <c r="L10" s="39"/>
    </row>
    <row r="11" spans="1:12" ht="15.75" x14ac:dyDescent="0.25">
      <c r="A11" s="4">
        <v>7</v>
      </c>
      <c r="B11" s="11">
        <f>'Silna-Shir khal'!D172</f>
        <v>0.6</v>
      </c>
      <c r="C11" s="10">
        <f>'Silna-Shir khal'!M197</f>
        <v>14.982171000000001</v>
      </c>
      <c r="D11" s="11">
        <f t="shared" si="0"/>
        <v>8.9338055000000036</v>
      </c>
      <c r="E11" s="10">
        <f t="shared" si="1"/>
        <v>99.999999999999972</v>
      </c>
      <c r="F11" s="10">
        <f t="shared" si="2"/>
        <v>893.38</v>
      </c>
      <c r="G11" s="41">
        <f>'Silna-Shir khal'!P173</f>
        <v>-32</v>
      </c>
      <c r="H11" s="41">
        <f t="shared" si="3"/>
        <v>-2.9400000000000013</v>
      </c>
      <c r="L11" s="39"/>
    </row>
    <row r="12" spans="1:12" ht="15.75" x14ac:dyDescent="0.25">
      <c r="A12" s="4">
        <v>8</v>
      </c>
      <c r="B12" s="11">
        <f>'Silna-Shir khal'!D198</f>
        <v>0.7</v>
      </c>
      <c r="C12" s="10">
        <f>'Silna-Shir khal'!M223</f>
        <v>3.3207249999999977</v>
      </c>
      <c r="D12" s="11">
        <f t="shared" si="0"/>
        <v>9.1514479999999985</v>
      </c>
      <c r="E12" s="10">
        <f t="shared" si="1"/>
        <v>99.999999999999972</v>
      </c>
      <c r="F12" s="10">
        <f t="shared" si="2"/>
        <v>915.14</v>
      </c>
      <c r="G12" s="41">
        <f>'Silna-Shir khal'!P199</f>
        <v>3.0749999999999993</v>
      </c>
      <c r="H12" s="41">
        <f t="shared" si="3"/>
        <v>-2.9300000000000015</v>
      </c>
      <c r="L12" s="39"/>
    </row>
    <row r="13" spans="1:12" ht="15.75" x14ac:dyDescent="0.25">
      <c r="A13" s="4">
        <v>9</v>
      </c>
      <c r="B13" s="11">
        <f>'Silna-Shir khal'!D226</f>
        <v>0.8</v>
      </c>
      <c r="C13" s="10">
        <f>'Silna-Shir khal'!M254</f>
        <v>8.1936662499999997</v>
      </c>
      <c r="D13" s="11">
        <f t="shared" si="0"/>
        <v>5.7571956249999987</v>
      </c>
      <c r="E13" s="10">
        <f t="shared" si="1"/>
        <v>100.00000000000009</v>
      </c>
      <c r="F13" s="10">
        <f t="shared" si="2"/>
        <v>575.72</v>
      </c>
      <c r="G13" s="41">
        <f>'Silna-Shir khal'!P227</f>
        <v>2</v>
      </c>
      <c r="H13" s="41">
        <f t="shared" si="3"/>
        <v>-2.9200000000000017</v>
      </c>
      <c r="L13" s="39"/>
    </row>
    <row r="14" spans="1:12" ht="15.75" x14ac:dyDescent="0.25">
      <c r="A14" s="4">
        <v>10</v>
      </c>
      <c r="B14" s="11">
        <f>'Silna-Shir khal'!D255</f>
        <v>0.9</v>
      </c>
      <c r="C14" s="10">
        <f>'Silna-Shir khal'!M280</f>
        <v>5.3263650000000062</v>
      </c>
      <c r="D14" s="11">
        <f t="shared" si="0"/>
        <v>6.760015625000003</v>
      </c>
      <c r="E14" s="10">
        <f t="shared" si="1"/>
        <v>99.999999999999972</v>
      </c>
      <c r="F14" s="10">
        <f t="shared" si="2"/>
        <v>676</v>
      </c>
      <c r="G14" s="41">
        <f>'Silna-Shir khal'!P256</f>
        <v>3</v>
      </c>
      <c r="H14" s="41">
        <f t="shared" si="3"/>
        <v>-2.9100000000000019</v>
      </c>
      <c r="L14" s="39"/>
    </row>
    <row r="15" spans="1:12" ht="15.75" x14ac:dyDescent="0.25">
      <c r="A15" s="4">
        <v>11</v>
      </c>
      <c r="B15" s="11">
        <f>'Silna-Shir khal'!D282</f>
        <v>1</v>
      </c>
      <c r="C15" s="10">
        <f>'Silna-Shir khal'!M307</f>
        <v>6.2723675000000014</v>
      </c>
      <c r="D15" s="11">
        <f t="shared" si="0"/>
        <v>5.7993662500000038</v>
      </c>
      <c r="E15" s="10">
        <f t="shared" si="1"/>
        <v>99.999999999999972</v>
      </c>
      <c r="F15" s="10">
        <f t="shared" si="2"/>
        <v>579.94000000000005</v>
      </c>
      <c r="G15" s="41">
        <f>'Silna-Shir khal'!P283</f>
        <v>3</v>
      </c>
      <c r="H15" s="41">
        <f t="shared" si="3"/>
        <v>-2.9000000000000021</v>
      </c>
      <c r="L15" s="39"/>
    </row>
    <row r="16" spans="1:12" ht="15.75" x14ac:dyDescent="0.25">
      <c r="A16" s="4">
        <v>12</v>
      </c>
      <c r="B16" s="11">
        <f>'Silna-Shir khal'!D309</f>
        <v>1.1000000000000001</v>
      </c>
      <c r="C16" s="10">
        <f>'Silna-Shir khal'!M334</f>
        <v>6.4723119999999987</v>
      </c>
      <c r="D16" s="11">
        <f t="shared" si="0"/>
        <v>6.3723397500000001</v>
      </c>
      <c r="E16" s="10">
        <f t="shared" si="1"/>
        <v>100.00000000000009</v>
      </c>
      <c r="F16" s="10">
        <f t="shared" si="2"/>
        <v>637.23</v>
      </c>
      <c r="G16" s="41">
        <f>'Silna-Shir khal'!P310</f>
        <v>4.6905000000000001</v>
      </c>
      <c r="H16" s="41">
        <f t="shared" si="3"/>
        <v>-2.8900000000000023</v>
      </c>
      <c r="L16" s="39"/>
    </row>
    <row r="17" spans="1:13" ht="15.75" x14ac:dyDescent="0.25">
      <c r="A17" s="4">
        <v>13</v>
      </c>
      <c r="B17" s="11">
        <f>'Silna-Shir khal'!D336</f>
        <v>1.2</v>
      </c>
      <c r="C17" s="10">
        <f>'Silna-Shir khal'!M361</f>
        <v>11.602599999999995</v>
      </c>
      <c r="D17" s="11">
        <f t="shared" si="0"/>
        <v>9.037455999999997</v>
      </c>
      <c r="E17" s="10">
        <f t="shared" si="1"/>
        <v>99.999999999999872</v>
      </c>
      <c r="F17" s="10">
        <f t="shared" si="2"/>
        <v>903.75</v>
      </c>
      <c r="G17" s="41">
        <f>'Silna-Shir khal'!P337</f>
        <v>5.3249999999999993</v>
      </c>
      <c r="H17" s="41">
        <f t="shared" si="3"/>
        <v>-2.8800000000000026</v>
      </c>
      <c r="L17" s="39"/>
    </row>
    <row r="18" spans="1:13" ht="15.75" x14ac:dyDescent="0.25">
      <c r="A18" s="4">
        <v>14</v>
      </c>
      <c r="B18" s="11">
        <f>'Silna-Shir khal'!D362</f>
        <v>1.3</v>
      </c>
      <c r="C18" s="10">
        <f>'Silna-Shir khal'!M387</f>
        <v>7.4036100000000005</v>
      </c>
      <c r="D18" s="11">
        <f t="shared" si="0"/>
        <v>9.5031049999999979</v>
      </c>
      <c r="E18" s="10">
        <f t="shared" si="1"/>
        <v>100.00000000000009</v>
      </c>
      <c r="F18" s="10">
        <f t="shared" si="2"/>
        <v>950.31</v>
      </c>
      <c r="G18" s="41">
        <f>'Silna-Shir khal'!P363</f>
        <v>4.8239999999999998</v>
      </c>
      <c r="H18" s="41">
        <f t="shared" si="3"/>
        <v>-2.8700000000000028</v>
      </c>
      <c r="L18" s="39"/>
    </row>
    <row r="19" spans="1:13" ht="15.75" x14ac:dyDescent="0.25">
      <c r="A19" s="4">
        <v>15</v>
      </c>
      <c r="B19" s="11">
        <f>'Silna-Shir khal'!D389</f>
        <v>1.4</v>
      </c>
      <c r="C19" s="10">
        <f>'Silna-Shir khal'!M414</f>
        <v>7.9396889999999978</v>
      </c>
      <c r="D19" s="11">
        <f t="shared" si="0"/>
        <v>7.6716494999999991</v>
      </c>
      <c r="E19" s="10">
        <f t="shared" si="1"/>
        <v>99.999999999999872</v>
      </c>
      <c r="F19" s="10">
        <f t="shared" si="2"/>
        <v>767.16</v>
      </c>
      <c r="G19" s="41">
        <f>'Silna-Shir khal'!P390</f>
        <v>4.4115000000000002</v>
      </c>
      <c r="H19" s="41">
        <f t="shared" si="3"/>
        <v>-2.860000000000003</v>
      </c>
      <c r="L19" s="39"/>
    </row>
    <row r="20" spans="1:13" ht="15.75" x14ac:dyDescent="0.25">
      <c r="A20" s="4">
        <v>16</v>
      </c>
      <c r="B20" s="11">
        <f>'Silna-Shir khal'!D415</f>
        <v>1.5</v>
      </c>
      <c r="C20" s="10">
        <f>'Silna-Shir khal'!M443</f>
        <v>6.0054327499999935</v>
      </c>
      <c r="D20" s="11">
        <f t="shared" si="0"/>
        <v>6.9725608749999957</v>
      </c>
      <c r="E20" s="10">
        <f t="shared" si="1"/>
        <v>100.00000000000009</v>
      </c>
      <c r="F20" s="10">
        <f t="shared" si="2"/>
        <v>697.26</v>
      </c>
      <c r="G20" s="41">
        <f>'Silna-Shir khal'!P416</f>
        <v>0</v>
      </c>
      <c r="H20" s="41">
        <f t="shared" si="3"/>
        <v>-2.8500000000000032</v>
      </c>
      <c r="L20" s="39"/>
    </row>
    <row r="21" spans="1:13" ht="15.75" x14ac:dyDescent="0.25">
      <c r="A21" s="4">
        <v>17</v>
      </c>
      <c r="B21" s="11">
        <f>'Silna-Shir khal'!D444</f>
        <v>1.6</v>
      </c>
      <c r="C21" s="10">
        <f>'Silna-Shir khal'!M472</f>
        <v>11.300275000000003</v>
      </c>
      <c r="D21" s="11">
        <f t="shared" si="0"/>
        <v>8.6528538749999981</v>
      </c>
      <c r="E21" s="10">
        <f t="shared" si="1"/>
        <v>100.00000000000009</v>
      </c>
      <c r="F21" s="10">
        <f t="shared" si="2"/>
        <v>865.29</v>
      </c>
      <c r="G21" s="41">
        <f>'Silna-Shir khal'!P445</f>
        <v>1.420499999999997</v>
      </c>
      <c r="H21" s="41">
        <f t="shared" si="3"/>
        <v>-2.8400000000000034</v>
      </c>
      <c r="L21" s="39"/>
    </row>
    <row r="22" spans="1:13" ht="15.75" x14ac:dyDescent="0.25">
      <c r="A22" s="4">
        <v>18</v>
      </c>
      <c r="B22" s="11">
        <f>'Silna-Shir khal'!D473</f>
        <v>1.7</v>
      </c>
      <c r="C22" s="10">
        <f>'Silna-Shir khal'!M501</f>
        <v>6.9853025000000031</v>
      </c>
      <c r="D22" s="11">
        <f t="shared" si="0"/>
        <v>9.1427887500000029</v>
      </c>
      <c r="E22" s="10">
        <f t="shared" si="1"/>
        <v>99.999999999999872</v>
      </c>
      <c r="F22" s="10">
        <f t="shared" si="2"/>
        <v>914.28</v>
      </c>
      <c r="G22" s="41">
        <f>'Silna-Shir khal'!P474</f>
        <v>6</v>
      </c>
      <c r="H22" s="41">
        <f t="shared" si="3"/>
        <v>-2.8300000000000036</v>
      </c>
      <c r="L22" s="39"/>
    </row>
    <row r="23" spans="1:13" ht="15.75" x14ac:dyDescent="0.25">
      <c r="A23" s="4">
        <v>19</v>
      </c>
      <c r="B23" s="11">
        <f>'Silna-Shir khal'!D502</f>
        <v>1.8</v>
      </c>
      <c r="C23" s="10">
        <f>'Silna-Shir khal'!M530</f>
        <v>16.601850499999998</v>
      </c>
      <c r="D23" s="11">
        <f t="shared" si="0"/>
        <v>11.7935765</v>
      </c>
      <c r="E23" s="10">
        <f t="shared" si="1"/>
        <v>100.00000000000009</v>
      </c>
      <c r="F23" s="10">
        <f t="shared" si="2"/>
        <v>1179.3599999999999</v>
      </c>
      <c r="G23" s="41">
        <f>'Silna-Shir khal'!P503</f>
        <v>-20</v>
      </c>
      <c r="H23" s="41">
        <f t="shared" si="3"/>
        <v>-2.8200000000000038</v>
      </c>
      <c r="L23" s="39"/>
    </row>
    <row r="24" spans="1:13" ht="15.75" x14ac:dyDescent="0.25">
      <c r="A24" s="4">
        <v>20</v>
      </c>
      <c r="B24" s="11">
        <f>'Silna-Shir khal'!D532</f>
        <v>1.9</v>
      </c>
      <c r="C24" s="10">
        <f>'Silna-Shir khal'!M560</f>
        <v>13.158507999999994</v>
      </c>
      <c r="D24" s="11">
        <f t="shared" si="0"/>
        <v>14.880179249999996</v>
      </c>
      <c r="E24" s="10">
        <f t="shared" si="1"/>
        <v>99.999999999999872</v>
      </c>
      <c r="F24" s="10">
        <f t="shared" si="2"/>
        <v>1488.02</v>
      </c>
      <c r="G24" s="41">
        <f>'Silna-Shir khal'!P533</f>
        <v>-23</v>
      </c>
      <c r="H24" s="41">
        <f>H23+0.02</f>
        <v>-2.8000000000000038</v>
      </c>
      <c r="L24" s="39"/>
    </row>
    <row r="25" spans="1:13" ht="15.75" x14ac:dyDescent="0.25">
      <c r="A25" s="4">
        <v>21</v>
      </c>
      <c r="B25" s="11">
        <f>'Silna-Shir khal'!D562</f>
        <v>2</v>
      </c>
      <c r="C25" s="10">
        <f>'Silna-Shir khal'!M590</f>
        <v>11.954191000000009</v>
      </c>
      <c r="D25" s="11">
        <f t="shared" si="0"/>
        <v>12.556349500000001</v>
      </c>
      <c r="E25" s="10">
        <f t="shared" si="1"/>
        <v>100.00000000000009</v>
      </c>
      <c r="F25" s="10">
        <f t="shared" si="2"/>
        <v>1255.6300000000001</v>
      </c>
      <c r="G25" s="41">
        <f>'Silna-Shir khal'!P563</f>
        <v>10</v>
      </c>
      <c r="H25" s="41">
        <f t="shared" ref="H25:H28" si="4">H24+0.02</f>
        <v>-2.7800000000000038</v>
      </c>
      <c r="L25" s="39"/>
    </row>
    <row r="26" spans="1:13" ht="15.75" x14ac:dyDescent="0.25">
      <c r="A26" s="4">
        <v>22</v>
      </c>
      <c r="B26" s="11">
        <f>'Silna-Shir khal'!D592</f>
        <v>2.1</v>
      </c>
      <c r="C26" s="10">
        <f>'Silna-Shir khal'!M620</f>
        <v>12.220866999999998</v>
      </c>
      <c r="D26" s="11">
        <f t="shared" si="0"/>
        <v>12.087529000000004</v>
      </c>
      <c r="E26" s="10">
        <f t="shared" si="1"/>
        <v>100.00000000000009</v>
      </c>
      <c r="F26" s="10">
        <f t="shared" si="2"/>
        <v>1208.75</v>
      </c>
      <c r="G26" s="41">
        <f>'Silna-Shir khal'!P593</f>
        <v>7.1234999999999999</v>
      </c>
      <c r="H26" s="41">
        <f t="shared" si="4"/>
        <v>-2.7600000000000038</v>
      </c>
      <c r="L26" s="39"/>
    </row>
    <row r="27" spans="1:13" ht="15.75" x14ac:dyDescent="0.25">
      <c r="A27" s="4">
        <v>23</v>
      </c>
      <c r="B27" s="11">
        <f>'Silna-Shir khal'!D622</f>
        <v>2.2000000000000002</v>
      </c>
      <c r="C27" s="10">
        <f>'Silna-Shir khal'!M650</f>
        <v>11.071649999999998</v>
      </c>
      <c r="D27" s="11">
        <f t="shared" si="0"/>
        <v>11.646258499999998</v>
      </c>
      <c r="E27" s="10">
        <f t="shared" si="1"/>
        <v>100.00000000000009</v>
      </c>
      <c r="F27" s="10">
        <f t="shared" si="2"/>
        <v>1164.6300000000001</v>
      </c>
      <c r="G27" s="41">
        <f>'Silna-Shir khal'!P623</f>
        <v>3</v>
      </c>
      <c r="H27" s="41">
        <f t="shared" si="4"/>
        <v>-2.7400000000000038</v>
      </c>
      <c r="L27" s="39"/>
    </row>
    <row r="28" spans="1:13" ht="15.75" x14ac:dyDescent="0.25">
      <c r="A28" s="4">
        <v>24</v>
      </c>
      <c r="B28" s="11">
        <f>'Silna-Shir khal'!D652</f>
        <v>2.3250000000000002</v>
      </c>
      <c r="C28" s="10">
        <f>'Silna-Shir khal'!M682</f>
        <v>11.885788749999989</v>
      </c>
      <c r="D28" s="11">
        <f t="shared" si="0"/>
        <v>11.478719374999994</v>
      </c>
      <c r="E28" s="10">
        <f t="shared" si="1"/>
        <v>125</v>
      </c>
      <c r="F28" s="10">
        <f t="shared" si="2"/>
        <v>1434.84</v>
      </c>
      <c r="G28" s="41">
        <f>'Silna-Shir khal'!P653</f>
        <v>0</v>
      </c>
      <c r="H28" s="41">
        <f t="shared" si="4"/>
        <v>-2.7200000000000037</v>
      </c>
      <c r="L28" s="39"/>
    </row>
    <row r="29" spans="1:13" x14ac:dyDescent="0.2">
      <c r="B29" s="163" t="s">
        <v>6</v>
      </c>
      <c r="C29" s="164"/>
      <c r="D29" s="165"/>
      <c r="E29" s="37">
        <f>SUM(E6:E28)</f>
        <v>2324.9999999999995</v>
      </c>
      <c r="F29" s="37">
        <f>SUM(F6:F28)</f>
        <v>19835.32</v>
      </c>
    </row>
    <row r="30" spans="1:13" x14ac:dyDescent="0.2">
      <c r="F30" s="38"/>
      <c r="K30" s="81">
        <v>10497.5</v>
      </c>
      <c r="L30" s="35">
        <v>24</v>
      </c>
      <c r="M30" s="35">
        <f>K30/L30</f>
        <v>437.39583333333331</v>
      </c>
    </row>
    <row r="31" spans="1:13" x14ac:dyDescent="0.2">
      <c r="D31" s="166" t="s">
        <v>15</v>
      </c>
      <c r="E31" s="166"/>
      <c r="F31" s="38"/>
    </row>
    <row r="32" spans="1:13" x14ac:dyDescent="0.2">
      <c r="D32" s="167" t="s">
        <v>16</v>
      </c>
      <c r="E32" s="167"/>
      <c r="F32" s="43"/>
      <c r="K32" s="39">
        <f>F29-K30</f>
        <v>9337.82</v>
      </c>
    </row>
  </sheetData>
  <mergeCells count="4">
    <mergeCell ref="A2:G2"/>
    <mergeCell ref="B29:D29"/>
    <mergeCell ref="D31:E31"/>
    <mergeCell ref="D32:E32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861"/>
  <sheetViews>
    <sheetView view="pageBreakPreview" topLeftCell="A34" zoomScale="98" zoomScaleNormal="100" zoomScaleSheetLayoutView="98" workbookViewId="0">
      <selection sqref="A1:XFD1048576"/>
    </sheetView>
  </sheetViews>
  <sheetFormatPr defaultRowHeight="12.75" x14ac:dyDescent="0.2"/>
  <cols>
    <col min="1" max="1" width="2.42578125" style="5" customWidth="1"/>
    <col min="2" max="2" width="8.140625" style="22" customWidth="1"/>
    <col min="3" max="3" width="8.5703125" style="46" customWidth="1"/>
    <col min="4" max="4" width="7.28515625" style="46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82" hidden="1" customWidth="1"/>
    <col min="11" max="12" width="7.42578125" style="5" hidden="1" customWidth="1"/>
    <col min="13" max="13" width="9.42578125" style="5" hidden="1" customWidth="1"/>
    <col min="14" max="15" width="10.140625" style="5" customWidth="1"/>
    <col min="16" max="16" width="8.7109375" style="5" customWidth="1"/>
    <col min="17" max="17" width="7.7109375" style="5" customWidth="1"/>
    <col min="18" max="18" width="7.42578125" style="5" customWidth="1"/>
    <col min="19" max="19" width="21.140625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68" t="s">
        <v>29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2"/>
      <c r="V1" s="12"/>
    </row>
    <row r="2" spans="1:22" ht="15" x14ac:dyDescent="0.2">
      <c r="B2" s="1" t="s">
        <v>7</v>
      </c>
      <c r="C2" s="1"/>
      <c r="D2" s="151">
        <v>0</v>
      </c>
      <c r="E2" s="151"/>
      <c r="J2" s="85"/>
      <c r="K2" s="85"/>
      <c r="L2" s="85"/>
      <c r="M2" s="85"/>
      <c r="N2" s="14"/>
      <c r="O2" s="14"/>
      <c r="P2" s="14"/>
    </row>
    <row r="3" spans="1:22" x14ac:dyDescent="0.2">
      <c r="B3" s="2">
        <v>0</v>
      </c>
      <c r="C3" s="3">
        <v>2.2679999999999998</v>
      </c>
      <c r="D3" s="3"/>
      <c r="E3" s="84"/>
      <c r="F3" s="84"/>
      <c r="G3" s="84"/>
      <c r="H3" s="84"/>
      <c r="I3" s="17"/>
      <c r="J3" s="18"/>
      <c r="K3" s="83"/>
      <c r="L3" s="84"/>
      <c r="M3" s="83"/>
      <c r="N3" s="20"/>
      <c r="O3" s="20"/>
      <c r="P3" s="20"/>
      <c r="R3" s="21"/>
    </row>
    <row r="4" spans="1:22" x14ac:dyDescent="0.2">
      <c r="B4" s="2">
        <v>5</v>
      </c>
      <c r="C4" s="3">
        <v>2.2589999999999999</v>
      </c>
      <c r="D4" s="3"/>
      <c r="E4" s="83">
        <f>(C3+C4)/2</f>
        <v>2.2634999999999996</v>
      </c>
      <c r="F4" s="84">
        <f t="shared" ref="F4:F16" si="0">B4-B3</f>
        <v>5</v>
      </c>
      <c r="G4" s="83">
        <f>E4*F4</f>
        <v>11.317499999999999</v>
      </c>
      <c r="H4" s="84"/>
      <c r="I4" s="2">
        <v>0</v>
      </c>
      <c r="J4" s="3">
        <v>2.2679999999999998</v>
      </c>
      <c r="K4" s="83"/>
      <c r="L4" s="84"/>
      <c r="M4" s="83"/>
      <c r="N4" s="20"/>
      <c r="O4" s="20"/>
      <c r="P4" s="20"/>
      <c r="Q4" s="22"/>
      <c r="R4" s="21"/>
    </row>
    <row r="5" spans="1:22" x14ac:dyDescent="0.2">
      <c r="B5" s="2">
        <v>10</v>
      </c>
      <c r="C5" s="3">
        <v>2.2480000000000002</v>
      </c>
      <c r="D5" s="3" t="s">
        <v>21</v>
      </c>
      <c r="E5" s="83">
        <f t="shared" ref="E5:E16" si="1">(C4+C5)/2</f>
        <v>2.2534999999999998</v>
      </c>
      <c r="F5" s="84">
        <f t="shared" si="0"/>
        <v>5</v>
      </c>
      <c r="G5" s="83">
        <f t="shared" ref="G5:G16" si="2">E5*F5</f>
        <v>11.267499999999998</v>
      </c>
      <c r="H5" s="84"/>
      <c r="I5" s="2">
        <v>5</v>
      </c>
      <c r="J5" s="3">
        <v>2.2589999999999999</v>
      </c>
      <c r="K5" s="83">
        <f t="shared" ref="K5:K10" si="3">AVERAGE(J4,J5)</f>
        <v>2.2634999999999996</v>
      </c>
      <c r="L5" s="84">
        <f t="shared" ref="L5:L10" si="4">I5-I4</f>
        <v>5</v>
      </c>
      <c r="M5" s="83">
        <f t="shared" ref="M5:M13" si="5">L5*K5</f>
        <v>11.317499999999999</v>
      </c>
      <c r="N5" s="20"/>
      <c r="O5" s="20"/>
      <c r="P5" s="20"/>
      <c r="Q5" s="22"/>
      <c r="R5" s="21"/>
    </row>
    <row r="6" spans="1:22" x14ac:dyDescent="0.2">
      <c r="B6" s="2">
        <v>11</v>
      </c>
      <c r="C6" s="3">
        <v>1.069</v>
      </c>
      <c r="D6" s="3"/>
      <c r="E6" s="83">
        <f t="shared" si="1"/>
        <v>1.6585000000000001</v>
      </c>
      <c r="F6" s="84">
        <f t="shared" si="0"/>
        <v>1</v>
      </c>
      <c r="G6" s="83">
        <f t="shared" si="2"/>
        <v>1.6585000000000001</v>
      </c>
      <c r="H6" s="84"/>
      <c r="I6" s="2">
        <v>8.75</v>
      </c>
      <c r="J6" s="3">
        <v>2.2480000000000002</v>
      </c>
      <c r="K6" s="83">
        <f t="shared" si="3"/>
        <v>2.2534999999999998</v>
      </c>
      <c r="L6" s="84">
        <f t="shared" si="4"/>
        <v>3.75</v>
      </c>
      <c r="M6" s="83">
        <f t="shared" si="5"/>
        <v>8.4506249999999987</v>
      </c>
      <c r="N6" s="20"/>
      <c r="O6" s="20"/>
      <c r="P6" s="20"/>
      <c r="Q6" s="22"/>
      <c r="R6" s="21"/>
    </row>
    <row r="7" spans="1:22" x14ac:dyDescent="0.2">
      <c r="B7" s="2">
        <v>12</v>
      </c>
      <c r="C7" s="3">
        <v>0.19400000000000001</v>
      </c>
      <c r="D7" s="3"/>
      <c r="E7" s="83">
        <f t="shared" si="1"/>
        <v>0.63149999999999995</v>
      </c>
      <c r="F7" s="84">
        <f t="shared" si="0"/>
        <v>1</v>
      </c>
      <c r="G7" s="83">
        <f t="shared" si="2"/>
        <v>0.63149999999999995</v>
      </c>
      <c r="H7" s="84"/>
      <c r="I7" s="74">
        <f>I6+(J6-J7)*1.5</f>
        <v>13.622</v>
      </c>
      <c r="J7" s="75">
        <v>-1</v>
      </c>
      <c r="K7" s="83">
        <f t="shared" si="3"/>
        <v>0.62400000000000011</v>
      </c>
      <c r="L7" s="84">
        <f t="shared" si="4"/>
        <v>4.8719999999999999</v>
      </c>
      <c r="M7" s="83">
        <f t="shared" si="5"/>
        <v>3.0401280000000006</v>
      </c>
      <c r="N7" s="20"/>
      <c r="O7" s="20"/>
      <c r="P7" s="20"/>
      <c r="Q7" s="22"/>
      <c r="R7" s="21"/>
    </row>
    <row r="8" spans="1:22" x14ac:dyDescent="0.2">
      <c r="B8" s="2">
        <v>13</v>
      </c>
      <c r="C8" s="3">
        <v>-0.40500000000000003</v>
      </c>
      <c r="D8" s="3"/>
      <c r="E8" s="83">
        <f t="shared" si="1"/>
        <v>-0.10550000000000001</v>
      </c>
      <c r="F8" s="84">
        <f t="shared" si="0"/>
        <v>1</v>
      </c>
      <c r="G8" s="83">
        <f t="shared" si="2"/>
        <v>-0.10550000000000001</v>
      </c>
      <c r="H8" s="84"/>
      <c r="I8" s="76">
        <f>I7+1.5</f>
        <v>15.122</v>
      </c>
      <c r="J8" s="77">
        <f>J7</f>
        <v>-1</v>
      </c>
      <c r="K8" s="83">
        <f t="shared" si="3"/>
        <v>-1</v>
      </c>
      <c r="L8" s="84">
        <f t="shared" si="4"/>
        <v>1.5</v>
      </c>
      <c r="M8" s="83">
        <f t="shared" si="5"/>
        <v>-1.5</v>
      </c>
      <c r="N8" s="20"/>
      <c r="O8" s="20"/>
      <c r="P8" s="20"/>
      <c r="Q8" s="22"/>
      <c r="R8" s="21"/>
    </row>
    <row r="9" spans="1:22" x14ac:dyDescent="0.2">
      <c r="B9" s="2">
        <v>15</v>
      </c>
      <c r="C9" s="3">
        <v>-0.50700000000000001</v>
      </c>
      <c r="D9" s="3"/>
      <c r="E9" s="83">
        <f t="shared" si="1"/>
        <v>-0.45600000000000002</v>
      </c>
      <c r="F9" s="84">
        <f t="shared" si="0"/>
        <v>2</v>
      </c>
      <c r="G9" s="83">
        <f t="shared" si="2"/>
        <v>-0.91200000000000003</v>
      </c>
      <c r="H9" s="84"/>
      <c r="I9" s="74">
        <f>I8+1.5</f>
        <v>16.622</v>
      </c>
      <c r="J9" s="75">
        <f>J7</f>
        <v>-1</v>
      </c>
      <c r="K9" s="83">
        <f t="shared" si="3"/>
        <v>-1</v>
      </c>
      <c r="L9" s="84">
        <f t="shared" si="4"/>
        <v>1.5</v>
      </c>
      <c r="M9" s="83">
        <f t="shared" si="5"/>
        <v>-1.5</v>
      </c>
      <c r="N9" s="20"/>
      <c r="O9" s="20"/>
      <c r="P9" s="20"/>
      <c r="Q9" s="22"/>
      <c r="R9" s="21"/>
    </row>
    <row r="10" spans="1:22" x14ac:dyDescent="0.2">
      <c r="B10" s="2">
        <v>17</v>
      </c>
      <c r="C10" s="3">
        <v>-0.40200000000000002</v>
      </c>
      <c r="D10" s="3"/>
      <c r="E10" s="83">
        <f t="shared" si="1"/>
        <v>-0.45450000000000002</v>
      </c>
      <c r="F10" s="84">
        <f t="shared" si="0"/>
        <v>2</v>
      </c>
      <c r="G10" s="83">
        <f t="shared" si="2"/>
        <v>-0.90900000000000003</v>
      </c>
      <c r="H10" s="84"/>
      <c r="I10" s="74">
        <f>I9+(J10-J9)*1.5</f>
        <v>21.3995</v>
      </c>
      <c r="J10" s="78">
        <v>2.1850000000000001</v>
      </c>
      <c r="K10" s="83">
        <f t="shared" si="3"/>
        <v>0.59250000000000003</v>
      </c>
      <c r="L10" s="84">
        <f t="shared" si="4"/>
        <v>4.7774999999999999</v>
      </c>
      <c r="M10" s="83">
        <f t="shared" si="5"/>
        <v>2.8306687500000001</v>
      </c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0.19800000000000001</v>
      </c>
      <c r="D11" s="3"/>
      <c r="E11" s="83">
        <f t="shared" si="1"/>
        <v>-0.10200000000000001</v>
      </c>
      <c r="F11" s="84">
        <f t="shared" si="0"/>
        <v>1</v>
      </c>
      <c r="G11" s="83">
        <f t="shared" si="2"/>
        <v>-0.10200000000000001</v>
      </c>
      <c r="H11" s="84"/>
      <c r="I11" s="2">
        <v>25</v>
      </c>
      <c r="J11" s="3">
        <v>2.1850000000000001</v>
      </c>
      <c r="K11" s="83">
        <f>AVERAGE(J10,J11)</f>
        <v>2.1850000000000001</v>
      </c>
      <c r="L11" s="84">
        <f>I11-I10</f>
        <v>3.6005000000000003</v>
      </c>
      <c r="M11" s="83">
        <f t="shared" si="5"/>
        <v>7.8670925000000009</v>
      </c>
      <c r="N11" s="24"/>
      <c r="O11" s="24"/>
      <c r="P11" s="24"/>
      <c r="Q11" s="22"/>
      <c r="R11" s="21"/>
    </row>
    <row r="12" spans="1:22" x14ac:dyDescent="0.2">
      <c r="B12" s="2">
        <v>19</v>
      </c>
      <c r="C12" s="3">
        <v>1.1100000000000001</v>
      </c>
      <c r="D12" s="3"/>
      <c r="E12" s="83">
        <f t="shared" si="1"/>
        <v>0.65400000000000003</v>
      </c>
      <c r="F12" s="84">
        <f t="shared" si="0"/>
        <v>1</v>
      </c>
      <c r="G12" s="83">
        <f t="shared" si="2"/>
        <v>0.65400000000000003</v>
      </c>
      <c r="H12" s="84"/>
      <c r="I12" s="2">
        <v>30</v>
      </c>
      <c r="J12" s="3">
        <v>2.17</v>
      </c>
      <c r="K12" s="83">
        <f t="shared" ref="K12:K13" si="6">AVERAGE(J11,J12)</f>
        <v>2.1775000000000002</v>
      </c>
      <c r="L12" s="84">
        <f t="shared" ref="L12:L13" si="7">I12-I11</f>
        <v>5</v>
      </c>
      <c r="M12" s="83">
        <f t="shared" si="5"/>
        <v>10.887500000000001</v>
      </c>
      <c r="N12" s="20"/>
      <c r="O12" s="20"/>
      <c r="P12" s="20"/>
      <c r="Q12" s="22"/>
      <c r="R12" s="21"/>
    </row>
    <row r="13" spans="1:22" x14ac:dyDescent="0.2">
      <c r="B13" s="2">
        <v>20</v>
      </c>
      <c r="C13" s="3">
        <v>2.1930000000000001</v>
      </c>
      <c r="D13" s="3" t="s">
        <v>22</v>
      </c>
      <c r="E13" s="83">
        <f t="shared" si="1"/>
        <v>1.6515</v>
      </c>
      <c r="F13" s="84">
        <f t="shared" si="0"/>
        <v>1</v>
      </c>
      <c r="G13" s="83">
        <f t="shared" si="2"/>
        <v>1.6515</v>
      </c>
      <c r="H13" s="1"/>
      <c r="I13" s="2">
        <v>35</v>
      </c>
      <c r="J13" s="3">
        <v>2.1640000000000001</v>
      </c>
      <c r="K13" s="83">
        <f t="shared" si="6"/>
        <v>2.1669999999999998</v>
      </c>
      <c r="L13" s="84">
        <f t="shared" si="7"/>
        <v>5</v>
      </c>
      <c r="M13" s="83">
        <f t="shared" si="5"/>
        <v>10.834999999999999</v>
      </c>
      <c r="N13" s="24"/>
      <c r="O13" s="24"/>
      <c r="P13" s="24"/>
      <c r="Q13" s="22"/>
      <c r="R13" s="21"/>
    </row>
    <row r="14" spans="1:22" x14ac:dyDescent="0.2">
      <c r="B14" s="2">
        <v>25</v>
      </c>
      <c r="C14" s="3">
        <v>2.1850000000000001</v>
      </c>
      <c r="D14" s="3"/>
      <c r="E14" s="83">
        <f t="shared" si="1"/>
        <v>2.1890000000000001</v>
      </c>
      <c r="F14" s="84">
        <f t="shared" si="0"/>
        <v>5</v>
      </c>
      <c r="G14" s="83">
        <f t="shared" si="2"/>
        <v>10.945</v>
      </c>
      <c r="H14" s="1"/>
      <c r="I14" s="84"/>
      <c r="J14" s="84"/>
      <c r="K14" s="83"/>
      <c r="L14" s="84"/>
      <c r="M14" s="83"/>
      <c r="N14" s="24"/>
      <c r="O14" s="24"/>
      <c r="P14" s="24"/>
      <c r="Q14" s="22"/>
      <c r="R14" s="21"/>
    </row>
    <row r="15" spans="1:22" x14ac:dyDescent="0.2">
      <c r="B15" s="2">
        <v>30</v>
      </c>
      <c r="C15" s="3">
        <v>2.17</v>
      </c>
      <c r="D15" s="3"/>
      <c r="E15" s="83">
        <f t="shared" si="1"/>
        <v>2.1775000000000002</v>
      </c>
      <c r="F15" s="84">
        <f t="shared" si="0"/>
        <v>5</v>
      </c>
      <c r="G15" s="83">
        <f t="shared" si="2"/>
        <v>10.887500000000001</v>
      </c>
      <c r="H15" s="1"/>
      <c r="I15" s="84"/>
      <c r="J15" s="84"/>
      <c r="K15" s="83"/>
      <c r="L15" s="84"/>
      <c r="M15" s="83"/>
      <c r="N15" s="20"/>
      <c r="O15" s="20"/>
      <c r="P15" s="20"/>
      <c r="R15" s="21"/>
    </row>
    <row r="16" spans="1:22" x14ac:dyDescent="0.2">
      <c r="B16" s="2">
        <v>35</v>
      </c>
      <c r="C16" s="3">
        <v>2.1640000000000001</v>
      </c>
      <c r="D16" s="3"/>
      <c r="E16" s="83">
        <f t="shared" si="1"/>
        <v>2.1669999999999998</v>
      </c>
      <c r="F16" s="84">
        <f t="shared" si="0"/>
        <v>5</v>
      </c>
      <c r="G16" s="83">
        <f t="shared" si="2"/>
        <v>10.834999999999999</v>
      </c>
      <c r="H16" s="1"/>
      <c r="I16" s="2"/>
      <c r="J16" s="28"/>
      <c r="K16" s="83"/>
      <c r="L16" s="84"/>
      <c r="M16" s="83"/>
      <c r="N16" s="20"/>
      <c r="O16" s="20"/>
      <c r="P16" s="20"/>
      <c r="R16" s="21"/>
    </row>
    <row r="17" spans="2:18" ht="15" x14ac:dyDescent="0.2">
      <c r="B17" s="85"/>
      <c r="C17" s="30"/>
      <c r="D17" s="30"/>
      <c r="E17" s="85"/>
      <c r="F17" s="84"/>
      <c r="G17" s="83"/>
      <c r="H17" s="159" t="s">
        <v>10</v>
      </c>
      <c r="I17" s="159"/>
      <c r="J17" s="83" t="e">
        <f>#REF!</f>
        <v>#REF!</v>
      </c>
      <c r="K17" s="83" t="s">
        <v>11</v>
      </c>
      <c r="L17" s="84" t="e">
        <f>#REF!</f>
        <v>#REF!</v>
      </c>
      <c r="M17" s="83" t="e">
        <f>J17-L17</f>
        <v>#REF!</v>
      </c>
      <c r="N17" s="24"/>
      <c r="O17" s="14"/>
      <c r="P17" s="14"/>
    </row>
    <row r="18" spans="2:18" ht="15" x14ac:dyDescent="0.2">
      <c r="B18" s="1" t="s">
        <v>7</v>
      </c>
      <c r="C18" s="1"/>
      <c r="D18" s="151">
        <v>0.1</v>
      </c>
      <c r="E18" s="151"/>
      <c r="J18" s="85"/>
      <c r="K18" s="85"/>
      <c r="L18" s="85"/>
      <c r="M18" s="85"/>
      <c r="N18" s="14"/>
      <c r="O18" s="14"/>
      <c r="P18" s="14"/>
    </row>
    <row r="19" spans="2:18" x14ac:dyDescent="0.2">
      <c r="B19" s="2">
        <v>0</v>
      </c>
      <c r="C19" s="3">
        <v>2.62</v>
      </c>
      <c r="D19" s="3"/>
      <c r="E19" s="84"/>
      <c r="F19" s="84"/>
      <c r="G19" s="84"/>
      <c r="H19" s="84"/>
      <c r="I19" s="17"/>
      <c r="J19" s="18"/>
      <c r="K19" s="83"/>
      <c r="L19" s="84"/>
      <c r="M19" s="83"/>
      <c r="N19" s="20"/>
      <c r="O19" s="20"/>
      <c r="P19" s="20"/>
      <c r="R19" s="21"/>
    </row>
    <row r="20" spans="2:18" x14ac:dyDescent="0.2">
      <c r="B20" s="2">
        <v>5</v>
      </c>
      <c r="C20" s="3">
        <v>2.605</v>
      </c>
      <c r="D20" s="3"/>
      <c r="E20" s="83">
        <f>(C19+C20)/2</f>
        <v>2.6124999999999998</v>
      </c>
      <c r="F20" s="84">
        <f t="shared" ref="F20:F31" si="8">B20-B19</f>
        <v>5</v>
      </c>
      <c r="G20" s="83">
        <f>E20*F20</f>
        <v>13.0625</v>
      </c>
      <c r="H20" s="84"/>
      <c r="I20" s="2">
        <v>0</v>
      </c>
      <c r="J20" s="3">
        <v>2.62</v>
      </c>
      <c r="K20" s="83"/>
      <c r="L20" s="84"/>
      <c r="M20" s="83"/>
      <c r="N20" s="20"/>
      <c r="O20" s="20"/>
      <c r="P20" s="20"/>
      <c r="Q20" s="22"/>
      <c r="R20" s="21"/>
    </row>
    <row r="21" spans="2:18" x14ac:dyDescent="0.2">
      <c r="B21" s="2">
        <v>10</v>
      </c>
      <c r="C21" s="3">
        <v>2.5910000000000002</v>
      </c>
      <c r="D21" s="3" t="s">
        <v>21</v>
      </c>
      <c r="E21" s="83">
        <f t="shared" ref="E21:E31" si="9">(C20+C21)/2</f>
        <v>2.5979999999999999</v>
      </c>
      <c r="F21" s="84">
        <f t="shared" si="8"/>
        <v>5</v>
      </c>
      <c r="G21" s="83">
        <f t="shared" ref="G21:G31" si="10">E21*F21</f>
        <v>12.989999999999998</v>
      </c>
      <c r="H21" s="84"/>
      <c r="I21" s="2">
        <v>5</v>
      </c>
      <c r="J21" s="3">
        <v>2.605</v>
      </c>
      <c r="K21" s="83">
        <f t="shared" ref="K21:K26" si="11">AVERAGE(J20,J21)</f>
        <v>2.6124999999999998</v>
      </c>
      <c r="L21" s="84">
        <f t="shared" ref="L21:L26" si="12">I21-I20</f>
        <v>5</v>
      </c>
      <c r="M21" s="83">
        <f t="shared" ref="M21:M28" si="13">L21*K21</f>
        <v>13.0625</v>
      </c>
      <c r="N21" s="20"/>
      <c r="O21" s="20"/>
      <c r="P21" s="20"/>
      <c r="Q21" s="22"/>
      <c r="R21" s="21"/>
    </row>
    <row r="22" spans="2:18" x14ac:dyDescent="0.2">
      <c r="B22" s="2">
        <v>11</v>
      </c>
      <c r="C22" s="3">
        <v>1.268</v>
      </c>
      <c r="D22" s="3"/>
      <c r="E22" s="83">
        <f t="shared" si="9"/>
        <v>1.9295</v>
      </c>
      <c r="F22" s="84">
        <f t="shared" si="8"/>
        <v>1</v>
      </c>
      <c r="G22" s="83">
        <f t="shared" si="10"/>
        <v>1.9295</v>
      </c>
      <c r="H22" s="84"/>
      <c r="I22" s="2">
        <v>8.5</v>
      </c>
      <c r="J22" s="3">
        <v>2.5910000000000002</v>
      </c>
      <c r="K22" s="83">
        <f t="shared" si="11"/>
        <v>2.5979999999999999</v>
      </c>
      <c r="L22" s="84">
        <f t="shared" si="12"/>
        <v>3.5</v>
      </c>
      <c r="M22" s="83">
        <f t="shared" si="13"/>
        <v>9.093</v>
      </c>
      <c r="N22" s="20"/>
      <c r="O22" s="20"/>
      <c r="P22" s="20"/>
      <c r="Q22" s="22"/>
      <c r="R22" s="21"/>
    </row>
    <row r="23" spans="2:18" x14ac:dyDescent="0.2">
      <c r="B23" s="2">
        <v>12</v>
      </c>
      <c r="C23" s="3">
        <v>0.498</v>
      </c>
      <c r="D23" s="3"/>
      <c r="E23" s="83">
        <f t="shared" si="9"/>
        <v>0.88300000000000001</v>
      </c>
      <c r="F23" s="84">
        <f t="shared" si="8"/>
        <v>1</v>
      </c>
      <c r="G23" s="83">
        <f t="shared" si="10"/>
        <v>0.88300000000000001</v>
      </c>
      <c r="H23" s="84"/>
      <c r="I23" s="74">
        <f>I22+(J22-J23)*1.5</f>
        <v>13.8865</v>
      </c>
      <c r="J23" s="75">
        <v>-1</v>
      </c>
      <c r="K23" s="83">
        <f t="shared" si="11"/>
        <v>0.7955000000000001</v>
      </c>
      <c r="L23" s="84">
        <f t="shared" si="12"/>
        <v>5.3864999999999998</v>
      </c>
      <c r="M23" s="83">
        <f t="shared" si="13"/>
        <v>4.2849607500000007</v>
      </c>
      <c r="N23" s="20"/>
      <c r="O23" s="20"/>
      <c r="P23" s="20"/>
      <c r="Q23" s="22"/>
      <c r="R23" s="21"/>
    </row>
    <row r="24" spans="2:18" x14ac:dyDescent="0.2">
      <c r="B24" s="2">
        <v>13</v>
      </c>
      <c r="C24" s="3">
        <v>5.0000000000000001E-3</v>
      </c>
      <c r="D24" s="3"/>
      <c r="E24" s="83">
        <f t="shared" si="9"/>
        <v>0.2515</v>
      </c>
      <c r="F24" s="84">
        <f t="shared" si="8"/>
        <v>1</v>
      </c>
      <c r="G24" s="83">
        <f t="shared" si="10"/>
        <v>0.2515</v>
      </c>
      <c r="H24" s="84"/>
      <c r="I24" s="76">
        <f>I23+1.5</f>
        <v>15.3865</v>
      </c>
      <c r="J24" s="77">
        <f>J23</f>
        <v>-1</v>
      </c>
      <c r="K24" s="83">
        <f t="shared" si="11"/>
        <v>-1</v>
      </c>
      <c r="L24" s="84">
        <f t="shared" si="12"/>
        <v>1.5</v>
      </c>
      <c r="M24" s="83">
        <f t="shared" si="13"/>
        <v>-1.5</v>
      </c>
      <c r="N24" s="20"/>
      <c r="O24" s="20"/>
      <c r="P24" s="20"/>
      <c r="Q24" s="22"/>
      <c r="R24" s="21"/>
    </row>
    <row r="25" spans="2:18" x14ac:dyDescent="0.2">
      <c r="B25" s="2">
        <v>14</v>
      </c>
      <c r="C25" s="3">
        <v>-0.105</v>
      </c>
      <c r="D25" s="3"/>
      <c r="E25" s="83">
        <f t="shared" si="9"/>
        <v>-4.9999999999999996E-2</v>
      </c>
      <c r="F25" s="84">
        <f t="shared" si="8"/>
        <v>1</v>
      </c>
      <c r="G25" s="83">
        <f t="shared" si="10"/>
        <v>-4.9999999999999996E-2</v>
      </c>
      <c r="H25" s="84"/>
      <c r="I25" s="74">
        <f>I24+1.5</f>
        <v>16.886499999999998</v>
      </c>
      <c r="J25" s="75">
        <f>J23</f>
        <v>-1</v>
      </c>
      <c r="K25" s="83">
        <f t="shared" si="11"/>
        <v>-1</v>
      </c>
      <c r="L25" s="84">
        <f t="shared" si="12"/>
        <v>1.4999999999999982</v>
      </c>
      <c r="M25" s="83">
        <f t="shared" si="13"/>
        <v>-1.4999999999999982</v>
      </c>
      <c r="N25" s="20"/>
      <c r="O25" s="20"/>
      <c r="P25" s="20"/>
      <c r="Q25" s="22"/>
      <c r="R25" s="21"/>
    </row>
    <row r="26" spans="2:18" x14ac:dyDescent="0.2">
      <c r="B26" s="2">
        <v>15</v>
      </c>
      <c r="C26" s="3">
        <v>-1E-3</v>
      </c>
      <c r="D26" s="3"/>
      <c r="E26" s="83">
        <f t="shared" si="9"/>
        <v>-5.2999999999999999E-2</v>
      </c>
      <c r="F26" s="84">
        <f t="shared" si="8"/>
        <v>1</v>
      </c>
      <c r="G26" s="83">
        <f t="shared" si="10"/>
        <v>-5.2999999999999999E-2</v>
      </c>
      <c r="H26" s="84"/>
      <c r="I26" s="74">
        <f>I25+(J26-J25)*1.5</f>
        <v>19.136499999999998</v>
      </c>
      <c r="J26" s="78">
        <v>0.5</v>
      </c>
      <c r="K26" s="83">
        <f t="shared" si="11"/>
        <v>-0.25</v>
      </c>
      <c r="L26" s="84">
        <f t="shared" si="12"/>
        <v>2.25</v>
      </c>
      <c r="M26" s="83">
        <f t="shared" si="13"/>
        <v>-0.5625</v>
      </c>
      <c r="N26" s="20"/>
      <c r="O26" s="20"/>
      <c r="P26" s="20"/>
      <c r="Q26" s="22"/>
      <c r="R26" s="21"/>
    </row>
    <row r="27" spans="2:18" x14ac:dyDescent="0.2">
      <c r="B27" s="2">
        <v>16</v>
      </c>
      <c r="C27" s="3">
        <v>0.19800000000000001</v>
      </c>
      <c r="D27" s="3"/>
      <c r="E27" s="83">
        <f t="shared" si="9"/>
        <v>9.8500000000000004E-2</v>
      </c>
      <c r="F27" s="84">
        <f t="shared" si="8"/>
        <v>1</v>
      </c>
      <c r="G27" s="83">
        <f t="shared" si="10"/>
        <v>9.8500000000000004E-2</v>
      </c>
      <c r="H27" s="84"/>
      <c r="I27" s="2">
        <v>23</v>
      </c>
      <c r="J27" s="3">
        <v>0.68</v>
      </c>
      <c r="K27" s="83">
        <f>AVERAGE(J26,J27)</f>
        <v>0.59000000000000008</v>
      </c>
      <c r="L27" s="84">
        <f>I27-I26</f>
        <v>3.8635000000000019</v>
      </c>
      <c r="M27" s="83">
        <f t="shared" si="13"/>
        <v>2.2794650000000014</v>
      </c>
      <c r="N27" s="24"/>
      <c r="O27" s="24"/>
      <c r="P27" s="24"/>
      <c r="Q27" s="22"/>
      <c r="R27" s="21"/>
    </row>
    <row r="28" spans="2:18" x14ac:dyDescent="0.2">
      <c r="B28" s="2">
        <v>17</v>
      </c>
      <c r="C28" s="3">
        <v>0.39</v>
      </c>
      <c r="D28" s="3" t="s">
        <v>22</v>
      </c>
      <c r="E28" s="83">
        <f t="shared" si="9"/>
        <v>0.29400000000000004</v>
      </c>
      <c r="F28" s="84">
        <f t="shared" si="8"/>
        <v>1</v>
      </c>
      <c r="G28" s="83">
        <f t="shared" si="10"/>
        <v>0.29400000000000004</v>
      </c>
      <c r="H28" s="84"/>
      <c r="I28" s="2">
        <v>28</v>
      </c>
      <c r="J28" s="3">
        <v>0.66900000000000004</v>
      </c>
      <c r="K28" s="83">
        <f t="shared" ref="K28" si="14">AVERAGE(J27,J28)</f>
        <v>0.6745000000000001</v>
      </c>
      <c r="L28" s="84">
        <f t="shared" ref="L28" si="15">I28-I27</f>
        <v>5</v>
      </c>
      <c r="M28" s="83">
        <f t="shared" si="13"/>
        <v>3.3725000000000005</v>
      </c>
      <c r="N28" s="20"/>
      <c r="O28" s="20"/>
      <c r="P28" s="20"/>
      <c r="Q28" s="22"/>
      <c r="R28" s="21"/>
    </row>
    <row r="29" spans="2:18" x14ac:dyDescent="0.2">
      <c r="B29" s="2">
        <v>18</v>
      </c>
      <c r="C29" s="3">
        <v>0.39400000000000002</v>
      </c>
      <c r="D29" s="3"/>
      <c r="E29" s="83">
        <f t="shared" si="9"/>
        <v>0.39200000000000002</v>
      </c>
      <c r="F29" s="84">
        <f t="shared" si="8"/>
        <v>1</v>
      </c>
      <c r="G29" s="83">
        <f t="shared" si="10"/>
        <v>0.39200000000000002</v>
      </c>
      <c r="H29" s="1"/>
      <c r="I29" s="21"/>
      <c r="J29" s="21"/>
      <c r="K29" s="83"/>
      <c r="L29" s="84"/>
      <c r="M29" s="83"/>
      <c r="N29" s="24"/>
      <c r="O29" s="24"/>
      <c r="P29" s="24"/>
      <c r="Q29" s="22"/>
      <c r="R29" s="21"/>
    </row>
    <row r="30" spans="2:18" x14ac:dyDescent="0.2">
      <c r="B30" s="2">
        <v>23</v>
      </c>
      <c r="C30" s="3">
        <v>0.68</v>
      </c>
      <c r="D30" s="3"/>
      <c r="E30" s="83">
        <f t="shared" si="9"/>
        <v>0.53700000000000003</v>
      </c>
      <c r="F30" s="84">
        <f t="shared" si="8"/>
        <v>5</v>
      </c>
      <c r="G30" s="83">
        <f t="shared" si="10"/>
        <v>2.6850000000000001</v>
      </c>
      <c r="H30" s="1"/>
      <c r="I30" s="84"/>
      <c r="J30" s="84"/>
      <c r="K30" s="83"/>
      <c r="L30" s="84"/>
      <c r="M30" s="83"/>
      <c r="N30" s="24"/>
      <c r="O30" s="24"/>
      <c r="P30" s="24"/>
      <c r="Q30" s="22"/>
      <c r="R30" s="21"/>
    </row>
    <row r="31" spans="2:18" x14ac:dyDescent="0.2">
      <c r="B31" s="2">
        <v>28</v>
      </c>
      <c r="C31" s="3">
        <v>0.66900000000000004</v>
      </c>
      <c r="D31" s="3"/>
      <c r="E31" s="83">
        <f t="shared" si="9"/>
        <v>0.6745000000000001</v>
      </c>
      <c r="F31" s="84">
        <f t="shared" si="8"/>
        <v>5</v>
      </c>
      <c r="G31" s="83">
        <f t="shared" si="10"/>
        <v>3.3725000000000005</v>
      </c>
      <c r="H31" s="1"/>
      <c r="I31" s="84"/>
      <c r="J31" s="84"/>
      <c r="K31" s="83"/>
      <c r="L31" s="84"/>
      <c r="M31" s="83"/>
      <c r="N31" s="20"/>
      <c r="O31" s="20"/>
      <c r="P31" s="20"/>
      <c r="R31" s="21"/>
    </row>
    <row r="32" spans="2:18" ht="15" x14ac:dyDescent="0.2">
      <c r="B32" s="85"/>
      <c r="C32" s="30"/>
      <c r="D32" s="30"/>
      <c r="E32" s="85"/>
      <c r="F32" s="84"/>
      <c r="G32" s="83"/>
      <c r="H32" s="159" t="s">
        <v>10</v>
      </c>
      <c r="I32" s="159"/>
      <c r="J32" s="83" t="e">
        <f>#REF!</f>
        <v>#REF!</v>
      </c>
      <c r="K32" s="83" t="s">
        <v>11</v>
      </c>
      <c r="L32" s="84" t="e">
        <f>#REF!</f>
        <v>#REF!</v>
      </c>
      <c r="M32" s="83" t="e">
        <f>J32-L32</f>
        <v>#REF!</v>
      </c>
      <c r="N32" s="24"/>
      <c r="O32" s="14"/>
      <c r="P32" s="14"/>
    </row>
    <row r="33" spans="2:18" ht="15" x14ac:dyDescent="0.2">
      <c r="B33" s="1" t="s">
        <v>7</v>
      </c>
      <c r="C33" s="1"/>
      <c r="D33" s="151">
        <v>0.2</v>
      </c>
      <c r="E33" s="151"/>
      <c r="J33" s="85"/>
      <c r="K33" s="85"/>
      <c r="L33" s="85"/>
      <c r="M33" s="85"/>
      <c r="N33" s="14"/>
      <c r="O33" s="14"/>
      <c r="P33" s="31"/>
    </row>
    <row r="34" spans="2:18" x14ac:dyDescent="0.2">
      <c r="B34" s="2">
        <v>0</v>
      </c>
      <c r="C34" s="3">
        <v>0.79500000000000004</v>
      </c>
      <c r="D34" s="3"/>
      <c r="E34" s="84"/>
      <c r="F34" s="84"/>
      <c r="G34" s="84"/>
      <c r="H34" s="84"/>
      <c r="I34" s="17"/>
      <c r="J34" s="18"/>
      <c r="K34" s="83"/>
      <c r="L34" s="84"/>
      <c r="M34" s="83"/>
      <c r="N34" s="20"/>
      <c r="O34" s="20"/>
      <c r="P34" s="20"/>
      <c r="R34" s="21"/>
    </row>
    <row r="35" spans="2:18" x14ac:dyDescent="0.2">
      <c r="B35" s="2">
        <v>5</v>
      </c>
      <c r="C35" s="3">
        <v>0.78400000000000003</v>
      </c>
      <c r="D35" s="3"/>
      <c r="E35" s="83">
        <f>(C34+C35)/2</f>
        <v>0.78950000000000009</v>
      </c>
      <c r="F35" s="84">
        <f t="shared" ref="F35:F46" si="16">B35-B34</f>
        <v>5</v>
      </c>
      <c r="G35" s="83">
        <f>E35*F35</f>
        <v>3.9475000000000007</v>
      </c>
      <c r="H35" s="84"/>
      <c r="I35" s="2"/>
      <c r="J35" s="2"/>
      <c r="K35" s="83"/>
      <c r="L35" s="84"/>
      <c r="M35" s="83"/>
      <c r="N35" s="20"/>
      <c r="O35" s="20"/>
      <c r="P35" s="20"/>
      <c r="Q35" s="22"/>
      <c r="R35" s="21"/>
    </row>
    <row r="36" spans="2:18" x14ac:dyDescent="0.2">
      <c r="B36" s="2">
        <v>10</v>
      </c>
      <c r="C36" s="3">
        <v>0.76800000000000002</v>
      </c>
      <c r="D36" s="3" t="s">
        <v>21</v>
      </c>
      <c r="E36" s="83">
        <f t="shared" ref="E36:E46" si="17">(C35+C36)/2</f>
        <v>0.77600000000000002</v>
      </c>
      <c r="F36" s="84">
        <f t="shared" si="16"/>
        <v>5</v>
      </c>
      <c r="G36" s="83">
        <f t="shared" ref="G36:G46" si="18">E36*F36</f>
        <v>3.88</v>
      </c>
      <c r="H36" s="84"/>
      <c r="I36" s="2"/>
      <c r="J36" s="2"/>
      <c r="K36" s="83"/>
      <c r="L36" s="84"/>
      <c r="M36" s="83"/>
      <c r="N36" s="20"/>
      <c r="O36" s="20"/>
      <c r="P36" s="20"/>
      <c r="Q36" s="22"/>
      <c r="R36" s="21"/>
    </row>
    <row r="37" spans="2:18" x14ac:dyDescent="0.2">
      <c r="B37" s="2">
        <v>11</v>
      </c>
      <c r="C37" s="3">
        <v>0.45400000000000001</v>
      </c>
      <c r="D37" s="3"/>
      <c r="E37" s="83">
        <f t="shared" si="17"/>
        <v>0.61099999999999999</v>
      </c>
      <c r="F37" s="84">
        <f t="shared" si="16"/>
        <v>1</v>
      </c>
      <c r="G37" s="83">
        <f t="shared" si="18"/>
        <v>0.61099999999999999</v>
      </c>
      <c r="H37" s="84"/>
      <c r="I37" s="2"/>
      <c r="J37" s="2"/>
      <c r="K37" s="83"/>
      <c r="L37" s="84"/>
      <c r="M37" s="83"/>
      <c r="N37" s="20"/>
      <c r="O37" s="20"/>
      <c r="P37" s="20"/>
      <c r="Q37" s="22"/>
      <c r="R37" s="21"/>
    </row>
    <row r="38" spans="2:18" x14ac:dyDescent="0.2">
      <c r="B38" s="2">
        <v>12</v>
      </c>
      <c r="C38" s="3">
        <v>0.29799999999999999</v>
      </c>
      <c r="D38" s="3"/>
      <c r="E38" s="83">
        <f t="shared" si="17"/>
        <v>0.376</v>
      </c>
      <c r="F38" s="84">
        <f t="shared" si="16"/>
        <v>1</v>
      </c>
      <c r="G38" s="83">
        <f t="shared" si="18"/>
        <v>0.376</v>
      </c>
      <c r="H38" s="84"/>
      <c r="I38" s="2"/>
      <c r="J38" s="2"/>
      <c r="K38" s="83"/>
      <c r="L38" s="84"/>
      <c r="M38" s="83"/>
      <c r="N38" s="20"/>
      <c r="O38" s="20"/>
      <c r="P38" s="20"/>
      <c r="Q38" s="22"/>
      <c r="R38" s="21"/>
    </row>
    <row r="39" spans="2:18" x14ac:dyDescent="0.2">
      <c r="B39" s="2">
        <v>13</v>
      </c>
      <c r="C39" s="3">
        <v>0.10199999999999999</v>
      </c>
      <c r="D39" s="3"/>
      <c r="E39" s="83">
        <f t="shared" si="17"/>
        <v>0.19999999999999998</v>
      </c>
      <c r="F39" s="84">
        <f t="shared" si="16"/>
        <v>1</v>
      </c>
      <c r="G39" s="83">
        <f t="shared" si="18"/>
        <v>0.19999999999999998</v>
      </c>
      <c r="H39" s="84"/>
      <c r="I39" s="2"/>
      <c r="J39" s="2"/>
      <c r="K39" s="83"/>
      <c r="L39" s="84"/>
      <c r="M39" s="83"/>
      <c r="N39" s="20"/>
      <c r="O39" s="20"/>
      <c r="P39" s="20"/>
      <c r="Q39" s="22"/>
      <c r="R39" s="21"/>
    </row>
    <row r="40" spans="2:18" x14ac:dyDescent="0.2">
      <c r="B40" s="2">
        <v>14</v>
      </c>
      <c r="C40" s="3">
        <v>-2E-3</v>
      </c>
      <c r="D40" s="3"/>
      <c r="E40" s="83">
        <f t="shared" si="17"/>
        <v>4.9999999999999996E-2</v>
      </c>
      <c r="F40" s="84">
        <f t="shared" si="16"/>
        <v>1</v>
      </c>
      <c r="G40" s="83">
        <f t="shared" si="18"/>
        <v>4.9999999999999996E-2</v>
      </c>
      <c r="H40" s="84"/>
      <c r="I40" s="2">
        <v>0</v>
      </c>
      <c r="J40" s="3">
        <v>0.79500000000000004</v>
      </c>
      <c r="K40" s="83"/>
      <c r="L40" s="84"/>
      <c r="M40" s="83"/>
      <c r="N40" s="20"/>
      <c r="O40" s="20"/>
      <c r="P40" s="20"/>
      <c r="Q40" s="22"/>
      <c r="R40" s="21"/>
    </row>
    <row r="41" spans="2:18" x14ac:dyDescent="0.2">
      <c r="B41" s="2">
        <v>15</v>
      </c>
      <c r="C41" s="3">
        <v>0.104</v>
      </c>
      <c r="D41" s="3"/>
      <c r="E41" s="83">
        <f t="shared" si="17"/>
        <v>5.0999999999999997E-2</v>
      </c>
      <c r="F41" s="84">
        <f t="shared" si="16"/>
        <v>1</v>
      </c>
      <c r="G41" s="83">
        <f t="shared" si="18"/>
        <v>5.0999999999999997E-2</v>
      </c>
      <c r="H41" s="84"/>
      <c r="I41" s="2">
        <v>5</v>
      </c>
      <c r="J41" s="3">
        <v>0.78400000000000003</v>
      </c>
      <c r="K41" s="83">
        <f t="shared" ref="K41" si="19">AVERAGE(J40,J41)</f>
        <v>0.78950000000000009</v>
      </c>
      <c r="L41" s="84">
        <f t="shared" ref="L41" si="20">I41-I40</f>
        <v>5</v>
      </c>
      <c r="M41" s="83">
        <f t="shared" ref="M41:M46" si="21">L41*K41</f>
        <v>3.9475000000000007</v>
      </c>
      <c r="N41" s="20"/>
      <c r="O41" s="20"/>
      <c r="P41" s="20"/>
      <c r="Q41" s="22"/>
      <c r="R41" s="21"/>
    </row>
    <row r="42" spans="2:18" x14ac:dyDescent="0.2">
      <c r="B42" s="2">
        <v>16</v>
      </c>
      <c r="C42" s="3">
        <v>0.214</v>
      </c>
      <c r="D42" s="3"/>
      <c r="E42" s="83">
        <f t="shared" si="17"/>
        <v>0.159</v>
      </c>
      <c r="F42" s="84">
        <f t="shared" si="16"/>
        <v>1</v>
      </c>
      <c r="G42" s="83">
        <f t="shared" si="18"/>
        <v>0.159</v>
      </c>
      <c r="H42" s="84"/>
      <c r="I42" s="2">
        <v>10</v>
      </c>
      <c r="J42" s="3">
        <v>0.76800000000000002</v>
      </c>
      <c r="K42" s="83">
        <f>AVERAGE(J41,J42)</f>
        <v>0.77600000000000002</v>
      </c>
      <c r="L42" s="84">
        <f>I42-I41</f>
        <v>5</v>
      </c>
      <c r="M42" s="83">
        <f t="shared" si="21"/>
        <v>3.88</v>
      </c>
      <c r="N42" s="24"/>
      <c r="O42" s="24"/>
      <c r="P42" s="24"/>
      <c r="Q42" s="22"/>
      <c r="R42" s="21"/>
    </row>
    <row r="43" spans="2:18" x14ac:dyDescent="0.2">
      <c r="B43" s="2">
        <v>17</v>
      </c>
      <c r="C43" s="3">
        <v>0.30199999999999999</v>
      </c>
      <c r="D43" s="3" t="s">
        <v>22</v>
      </c>
      <c r="E43" s="83">
        <f t="shared" si="17"/>
        <v>0.25800000000000001</v>
      </c>
      <c r="F43" s="84">
        <f t="shared" si="16"/>
        <v>1</v>
      </c>
      <c r="G43" s="83">
        <f t="shared" si="18"/>
        <v>0.25800000000000001</v>
      </c>
      <c r="H43" s="84"/>
      <c r="I43" s="74">
        <f>I42+(J42-J43)*1.5</f>
        <v>12.652000000000001</v>
      </c>
      <c r="J43" s="75">
        <v>-1</v>
      </c>
      <c r="K43" s="83">
        <f t="shared" ref="K43:K46" si="22">AVERAGE(J42,J43)</f>
        <v>-0.11599999999999999</v>
      </c>
      <c r="L43" s="84">
        <f t="shared" ref="L43:L46" si="23">I43-I42</f>
        <v>2.652000000000001</v>
      </c>
      <c r="M43" s="83">
        <f t="shared" si="21"/>
        <v>-0.30763200000000007</v>
      </c>
      <c r="N43" s="20"/>
      <c r="O43" s="20"/>
      <c r="P43" s="20"/>
      <c r="Q43" s="22"/>
      <c r="R43" s="21"/>
    </row>
    <row r="44" spans="2:18" x14ac:dyDescent="0.2">
      <c r="B44" s="2">
        <v>18</v>
      </c>
      <c r="C44" s="3">
        <v>0.39400000000000002</v>
      </c>
      <c r="D44" s="3"/>
      <c r="E44" s="83">
        <f t="shared" si="17"/>
        <v>0.34799999999999998</v>
      </c>
      <c r="F44" s="84">
        <f t="shared" si="16"/>
        <v>1</v>
      </c>
      <c r="G44" s="83">
        <f t="shared" si="18"/>
        <v>0.34799999999999998</v>
      </c>
      <c r="H44" s="1"/>
      <c r="I44" s="76">
        <f>I43+1.5</f>
        <v>14.152000000000001</v>
      </c>
      <c r="J44" s="77">
        <f>J43</f>
        <v>-1</v>
      </c>
      <c r="K44" s="83">
        <f t="shared" si="22"/>
        <v>-1</v>
      </c>
      <c r="L44" s="84">
        <f t="shared" si="23"/>
        <v>1.5</v>
      </c>
      <c r="M44" s="83">
        <f t="shared" si="21"/>
        <v>-1.5</v>
      </c>
      <c r="N44" s="24"/>
      <c r="O44" s="24"/>
      <c r="P44" s="24"/>
      <c r="Q44" s="22"/>
      <c r="R44" s="21"/>
    </row>
    <row r="45" spans="2:18" x14ac:dyDescent="0.2">
      <c r="B45" s="2">
        <v>23</v>
      </c>
      <c r="C45" s="3">
        <v>0.38</v>
      </c>
      <c r="D45" s="3"/>
      <c r="E45" s="83">
        <f t="shared" si="17"/>
        <v>0.38700000000000001</v>
      </c>
      <c r="F45" s="84">
        <f t="shared" si="16"/>
        <v>5</v>
      </c>
      <c r="G45" s="83">
        <f t="shared" si="18"/>
        <v>1.9350000000000001</v>
      </c>
      <c r="H45" s="1"/>
      <c r="I45" s="74">
        <f>I44+1.5</f>
        <v>15.652000000000001</v>
      </c>
      <c r="J45" s="75">
        <f>J43</f>
        <v>-1</v>
      </c>
      <c r="K45" s="83">
        <f t="shared" si="22"/>
        <v>-1</v>
      </c>
      <c r="L45" s="84">
        <f t="shared" si="23"/>
        <v>1.5</v>
      </c>
      <c r="M45" s="83">
        <f t="shared" si="21"/>
        <v>-1.5</v>
      </c>
      <c r="N45" s="24"/>
      <c r="O45" s="24"/>
      <c r="P45" s="24"/>
      <c r="Q45" s="22"/>
      <c r="R45" s="21"/>
    </row>
    <row r="46" spans="2:18" x14ac:dyDescent="0.2">
      <c r="B46" s="2">
        <v>28</v>
      </c>
      <c r="C46" s="3">
        <v>0.371</v>
      </c>
      <c r="D46" s="3"/>
      <c r="E46" s="83">
        <f t="shared" si="17"/>
        <v>0.3755</v>
      </c>
      <c r="F46" s="84">
        <f t="shared" si="16"/>
        <v>5</v>
      </c>
      <c r="G46" s="83">
        <f t="shared" si="18"/>
        <v>1.8774999999999999</v>
      </c>
      <c r="H46" s="1"/>
      <c r="I46" s="74">
        <f>I45+(J46-J45)*1.5</f>
        <v>17.743000000000002</v>
      </c>
      <c r="J46" s="78">
        <v>0.39400000000000002</v>
      </c>
      <c r="K46" s="83">
        <f t="shared" si="22"/>
        <v>-0.30299999999999999</v>
      </c>
      <c r="L46" s="84">
        <f t="shared" si="23"/>
        <v>2.0910000000000011</v>
      </c>
      <c r="M46" s="83">
        <f t="shared" si="21"/>
        <v>-0.63357300000000027</v>
      </c>
      <c r="N46" s="20"/>
      <c r="O46" s="20"/>
      <c r="P46" s="20"/>
      <c r="R46" s="21"/>
    </row>
    <row r="47" spans="2:18" x14ac:dyDescent="0.2">
      <c r="B47" s="2"/>
      <c r="C47" s="3"/>
      <c r="D47" s="3"/>
      <c r="E47" s="83"/>
      <c r="F47" s="84"/>
      <c r="G47" s="83"/>
      <c r="H47" s="84"/>
      <c r="I47" s="2"/>
      <c r="J47" s="2"/>
      <c r="K47" s="83"/>
      <c r="L47" s="84"/>
      <c r="M47" s="83"/>
      <c r="N47" s="24"/>
      <c r="O47" s="24"/>
      <c r="P47" s="24"/>
      <c r="Q47" s="22"/>
      <c r="R47" s="21"/>
    </row>
    <row r="48" spans="2:18" ht="15" x14ac:dyDescent="0.2">
      <c r="B48" s="1" t="s">
        <v>7</v>
      </c>
      <c r="C48" s="1"/>
      <c r="D48" s="151">
        <v>0.3</v>
      </c>
      <c r="E48" s="151"/>
      <c r="J48" s="85"/>
      <c r="K48" s="85"/>
      <c r="L48" s="85"/>
      <c r="M48" s="85"/>
      <c r="N48" s="14"/>
      <c r="O48" s="14"/>
      <c r="P48" s="31"/>
    </row>
    <row r="49" spans="2:18" x14ac:dyDescent="0.2">
      <c r="B49" s="2">
        <v>0</v>
      </c>
      <c r="C49" s="3">
        <v>1.27</v>
      </c>
      <c r="D49" s="3"/>
      <c r="E49" s="84"/>
      <c r="F49" s="84"/>
      <c r="G49" s="84"/>
      <c r="H49" s="84"/>
      <c r="I49" s="17"/>
      <c r="J49" s="18"/>
      <c r="K49" s="83"/>
      <c r="L49" s="84"/>
      <c r="M49" s="83"/>
      <c r="N49" s="20"/>
      <c r="O49" s="20"/>
      <c r="P49" s="20"/>
      <c r="R49" s="21"/>
    </row>
    <row r="50" spans="2:18" x14ac:dyDescent="0.2">
      <c r="B50" s="2">
        <v>5</v>
      </c>
      <c r="C50" s="3">
        <v>1.2829999999999999</v>
      </c>
      <c r="D50" s="3"/>
      <c r="E50" s="83">
        <f>(C49+C50)/2</f>
        <v>1.2765</v>
      </c>
      <c r="F50" s="84">
        <f t="shared" ref="F50:F61" si="24">B50-B49</f>
        <v>5</v>
      </c>
      <c r="G50" s="83">
        <f>E50*F50</f>
        <v>6.3825000000000003</v>
      </c>
      <c r="H50" s="84"/>
      <c r="I50" s="2"/>
      <c r="J50" s="2"/>
      <c r="K50" s="83"/>
      <c r="L50" s="84"/>
      <c r="M50" s="83"/>
      <c r="N50" s="20"/>
      <c r="O50" s="20"/>
      <c r="P50" s="20"/>
      <c r="Q50" s="22"/>
      <c r="R50" s="21"/>
    </row>
    <row r="51" spans="2:18" x14ac:dyDescent="0.2">
      <c r="B51" s="2">
        <v>10</v>
      </c>
      <c r="C51" s="3">
        <v>1.29</v>
      </c>
      <c r="D51" s="3" t="s">
        <v>21</v>
      </c>
      <c r="E51" s="83">
        <f t="shared" ref="E51:E61" si="25">(C50+C51)/2</f>
        <v>1.2865</v>
      </c>
      <c r="F51" s="84">
        <f t="shared" si="24"/>
        <v>5</v>
      </c>
      <c r="G51" s="83">
        <f t="shared" ref="G51:G61" si="26">E51*F51</f>
        <v>6.4325000000000001</v>
      </c>
      <c r="H51" s="84"/>
      <c r="I51" s="2"/>
      <c r="J51" s="2"/>
      <c r="K51" s="83"/>
      <c r="L51" s="84"/>
      <c r="M51" s="83"/>
      <c r="N51" s="20"/>
      <c r="O51" s="20"/>
      <c r="P51" s="20"/>
      <c r="Q51" s="22"/>
      <c r="R51" s="21"/>
    </row>
    <row r="52" spans="2:18" x14ac:dyDescent="0.2">
      <c r="B52" s="2">
        <v>11</v>
      </c>
      <c r="C52" s="3">
        <v>0.56799999999999995</v>
      </c>
      <c r="D52" s="3"/>
      <c r="E52" s="83">
        <f t="shared" si="25"/>
        <v>0.92900000000000005</v>
      </c>
      <c r="F52" s="84">
        <f t="shared" si="24"/>
        <v>1</v>
      </c>
      <c r="G52" s="83">
        <f t="shared" si="26"/>
        <v>0.92900000000000005</v>
      </c>
      <c r="H52" s="84"/>
      <c r="I52" s="2"/>
      <c r="J52" s="2"/>
      <c r="K52" s="83"/>
      <c r="L52" s="84"/>
      <c r="M52" s="83"/>
      <c r="N52" s="20"/>
      <c r="O52" s="20"/>
      <c r="P52" s="20"/>
      <c r="Q52" s="22"/>
      <c r="R52" s="21"/>
    </row>
    <row r="53" spans="2:18" x14ac:dyDescent="0.2">
      <c r="B53" s="2">
        <v>12</v>
      </c>
      <c r="C53" s="3">
        <v>0.28699999999999998</v>
      </c>
      <c r="D53" s="3"/>
      <c r="E53" s="83">
        <f t="shared" si="25"/>
        <v>0.42749999999999999</v>
      </c>
      <c r="F53" s="84">
        <f t="shared" si="24"/>
        <v>1</v>
      </c>
      <c r="G53" s="83">
        <f t="shared" si="26"/>
        <v>0.42749999999999999</v>
      </c>
      <c r="H53" s="84"/>
      <c r="I53" s="2"/>
      <c r="J53" s="2"/>
      <c r="K53" s="83"/>
      <c r="L53" s="84"/>
      <c r="M53" s="83"/>
      <c r="N53" s="20"/>
      <c r="O53" s="20"/>
      <c r="P53" s="20"/>
      <c r="Q53" s="22"/>
      <c r="R53" s="21"/>
    </row>
    <row r="54" spans="2:18" x14ac:dyDescent="0.2">
      <c r="B54" s="2">
        <v>13</v>
      </c>
      <c r="C54" s="3">
        <v>-0.01</v>
      </c>
      <c r="D54" s="3"/>
      <c r="E54" s="83">
        <f t="shared" si="25"/>
        <v>0.13849999999999998</v>
      </c>
      <c r="F54" s="84">
        <f t="shared" si="24"/>
        <v>1</v>
      </c>
      <c r="G54" s="83">
        <f t="shared" si="26"/>
        <v>0.13849999999999998</v>
      </c>
      <c r="H54" s="84"/>
      <c r="I54" s="2"/>
      <c r="J54" s="2"/>
      <c r="K54" s="83"/>
      <c r="L54" s="84"/>
      <c r="M54" s="83"/>
      <c r="N54" s="20"/>
      <c r="O54" s="20"/>
      <c r="P54" s="20"/>
      <c r="Q54" s="22"/>
      <c r="R54" s="21"/>
    </row>
    <row r="55" spans="2:18" x14ac:dyDescent="0.2">
      <c r="B55" s="2">
        <v>15</v>
      </c>
      <c r="C55" s="3">
        <v>-0.124</v>
      </c>
      <c r="D55" s="3"/>
      <c r="E55" s="83">
        <f t="shared" si="25"/>
        <v>-6.7000000000000004E-2</v>
      </c>
      <c r="F55" s="84">
        <f t="shared" si="24"/>
        <v>2</v>
      </c>
      <c r="G55" s="83">
        <f t="shared" si="26"/>
        <v>-0.13400000000000001</v>
      </c>
      <c r="H55" s="84"/>
      <c r="I55" s="2">
        <v>0</v>
      </c>
      <c r="J55" s="3">
        <v>1.27</v>
      </c>
      <c r="K55" s="83"/>
      <c r="L55" s="84"/>
      <c r="M55" s="83"/>
      <c r="N55" s="20"/>
      <c r="O55" s="20"/>
      <c r="P55" s="20"/>
      <c r="Q55" s="22"/>
      <c r="R55" s="21"/>
    </row>
    <row r="56" spans="2:18" x14ac:dyDescent="0.2">
      <c r="B56" s="2">
        <v>17</v>
      </c>
      <c r="C56" s="3">
        <v>-1.7999999999999999E-2</v>
      </c>
      <c r="D56" s="3"/>
      <c r="E56" s="83">
        <f t="shared" si="25"/>
        <v>-7.0999999999999994E-2</v>
      </c>
      <c r="F56" s="84">
        <f t="shared" si="24"/>
        <v>2</v>
      </c>
      <c r="G56" s="83">
        <f t="shared" si="26"/>
        <v>-0.14199999999999999</v>
      </c>
      <c r="H56" s="84"/>
      <c r="I56" s="2">
        <v>5</v>
      </c>
      <c r="J56" s="3">
        <v>1.2829999999999999</v>
      </c>
      <c r="K56" s="83">
        <f t="shared" ref="K56" si="27">AVERAGE(J55,J56)</f>
        <v>1.2765</v>
      </c>
      <c r="L56" s="84">
        <f t="shared" ref="L56" si="28">I56-I55</f>
        <v>5</v>
      </c>
      <c r="M56" s="83">
        <f t="shared" ref="M56:M62" si="29">L56*K56</f>
        <v>6.3825000000000003</v>
      </c>
      <c r="N56" s="20"/>
      <c r="O56" s="20"/>
      <c r="P56" s="20"/>
      <c r="Q56" s="22"/>
      <c r="R56" s="21"/>
    </row>
    <row r="57" spans="2:18" x14ac:dyDescent="0.2">
      <c r="B57" s="2">
        <v>18</v>
      </c>
      <c r="C57" s="3">
        <v>0.25900000000000001</v>
      </c>
      <c r="D57" s="3"/>
      <c r="E57" s="83">
        <f t="shared" si="25"/>
        <v>0.12050000000000001</v>
      </c>
      <c r="F57" s="84">
        <f t="shared" si="24"/>
        <v>1</v>
      </c>
      <c r="G57" s="83">
        <f t="shared" si="26"/>
        <v>0.12050000000000001</v>
      </c>
      <c r="H57" s="84"/>
      <c r="I57" s="2">
        <v>10</v>
      </c>
      <c r="J57" s="3">
        <v>1.29</v>
      </c>
      <c r="K57" s="83">
        <f>AVERAGE(J56,J57)</f>
        <v>1.2865</v>
      </c>
      <c r="L57" s="84">
        <f>I57-I56</f>
        <v>5</v>
      </c>
      <c r="M57" s="83">
        <f t="shared" si="29"/>
        <v>6.4325000000000001</v>
      </c>
      <c r="N57" s="24"/>
      <c r="O57" s="24"/>
      <c r="P57" s="24"/>
      <c r="Q57" s="22"/>
      <c r="R57" s="21"/>
    </row>
    <row r="58" spans="2:18" x14ac:dyDescent="0.2">
      <c r="B58" s="2">
        <v>19</v>
      </c>
      <c r="C58" s="3">
        <v>0.68600000000000005</v>
      </c>
      <c r="D58" s="3"/>
      <c r="E58" s="83">
        <f t="shared" si="25"/>
        <v>0.47250000000000003</v>
      </c>
      <c r="F58" s="84">
        <f t="shared" si="24"/>
        <v>1</v>
      </c>
      <c r="G58" s="83">
        <f t="shared" si="26"/>
        <v>0.47250000000000003</v>
      </c>
      <c r="H58" s="84"/>
      <c r="I58" s="74">
        <f>I57+(J57-J58)*1.5</f>
        <v>13.435</v>
      </c>
      <c r="J58" s="75">
        <v>-1</v>
      </c>
      <c r="K58" s="83">
        <f t="shared" ref="K58:K62" si="30">AVERAGE(J57,J58)</f>
        <v>0.14500000000000002</v>
      </c>
      <c r="L58" s="84">
        <f t="shared" ref="L58:L62" si="31">I58-I57</f>
        <v>3.4350000000000005</v>
      </c>
      <c r="M58" s="83">
        <f t="shared" si="29"/>
        <v>0.49807500000000016</v>
      </c>
      <c r="N58" s="20"/>
      <c r="O58" s="20"/>
      <c r="P58" s="20"/>
      <c r="Q58" s="22"/>
      <c r="R58" s="21"/>
    </row>
    <row r="59" spans="2:18" x14ac:dyDescent="0.2">
      <c r="B59" s="2">
        <v>20</v>
      </c>
      <c r="C59" s="3">
        <v>1.202</v>
      </c>
      <c r="D59" s="3" t="s">
        <v>22</v>
      </c>
      <c r="E59" s="83">
        <f t="shared" si="25"/>
        <v>0.94399999999999995</v>
      </c>
      <c r="F59" s="84">
        <f t="shared" si="24"/>
        <v>1</v>
      </c>
      <c r="G59" s="83">
        <f t="shared" si="26"/>
        <v>0.94399999999999995</v>
      </c>
      <c r="H59" s="1"/>
      <c r="I59" s="76">
        <f>I58+1.5</f>
        <v>14.935</v>
      </c>
      <c r="J59" s="77">
        <f>J58</f>
        <v>-1</v>
      </c>
      <c r="K59" s="83">
        <f t="shared" si="30"/>
        <v>-1</v>
      </c>
      <c r="L59" s="84">
        <f t="shared" si="31"/>
        <v>1.5</v>
      </c>
      <c r="M59" s="83">
        <f t="shared" si="29"/>
        <v>-1.5</v>
      </c>
      <c r="N59" s="24"/>
      <c r="O59" s="24"/>
      <c r="P59" s="24"/>
      <c r="Q59" s="22"/>
      <c r="R59" s="21"/>
    </row>
    <row r="60" spans="2:18" x14ac:dyDescent="0.2">
      <c r="B60" s="2">
        <v>25</v>
      </c>
      <c r="C60" s="3">
        <v>1.198</v>
      </c>
      <c r="D60" s="3"/>
      <c r="E60" s="83">
        <f t="shared" si="25"/>
        <v>1.2</v>
      </c>
      <c r="F60" s="84">
        <f t="shared" si="24"/>
        <v>5</v>
      </c>
      <c r="G60" s="83">
        <f t="shared" si="26"/>
        <v>6</v>
      </c>
      <c r="H60" s="1"/>
      <c r="I60" s="74">
        <f>I59+1.5</f>
        <v>16.435000000000002</v>
      </c>
      <c r="J60" s="75">
        <f>J58</f>
        <v>-1</v>
      </c>
      <c r="K60" s="83">
        <f t="shared" si="30"/>
        <v>-1</v>
      </c>
      <c r="L60" s="84">
        <f t="shared" si="31"/>
        <v>1.5000000000000018</v>
      </c>
      <c r="M60" s="83">
        <f t="shared" si="29"/>
        <v>-1.5000000000000018</v>
      </c>
      <c r="N60" s="24"/>
      <c r="O60" s="24"/>
      <c r="P60" s="24"/>
      <c r="Q60" s="22"/>
      <c r="R60" s="21"/>
    </row>
    <row r="61" spans="2:18" x14ac:dyDescent="0.2">
      <c r="B61" s="2">
        <v>30</v>
      </c>
      <c r="C61" s="3">
        <v>1.1859999999999999</v>
      </c>
      <c r="D61" s="3"/>
      <c r="E61" s="83">
        <f t="shared" si="25"/>
        <v>1.1919999999999999</v>
      </c>
      <c r="F61" s="84">
        <f t="shared" si="24"/>
        <v>5</v>
      </c>
      <c r="G61" s="83">
        <f t="shared" si="26"/>
        <v>5.96</v>
      </c>
      <c r="H61" s="1"/>
      <c r="I61" s="74">
        <f>I60+(J61-J60)*1.5</f>
        <v>19.738000000000003</v>
      </c>
      <c r="J61" s="78">
        <v>1.202</v>
      </c>
      <c r="K61" s="83">
        <f t="shared" si="30"/>
        <v>0.10099999999999998</v>
      </c>
      <c r="L61" s="84">
        <f t="shared" si="31"/>
        <v>3.3030000000000008</v>
      </c>
      <c r="M61" s="83">
        <f t="shared" si="29"/>
        <v>0.33360300000000004</v>
      </c>
      <c r="N61" s="20"/>
      <c r="O61" s="20"/>
      <c r="P61" s="20"/>
      <c r="R61" s="21"/>
    </row>
    <row r="62" spans="2:18" x14ac:dyDescent="0.2">
      <c r="B62" s="2"/>
      <c r="C62" s="3"/>
      <c r="D62" s="3"/>
      <c r="E62" s="83"/>
      <c r="F62" s="84"/>
      <c r="G62" s="83"/>
      <c r="H62" s="1"/>
      <c r="I62" s="2">
        <v>25</v>
      </c>
      <c r="J62" s="3">
        <v>1.198</v>
      </c>
      <c r="K62" s="83">
        <f t="shared" si="30"/>
        <v>1.2</v>
      </c>
      <c r="L62" s="84">
        <f t="shared" si="31"/>
        <v>5.2619999999999969</v>
      </c>
      <c r="M62" s="83">
        <f t="shared" si="29"/>
        <v>6.3143999999999965</v>
      </c>
      <c r="N62" s="20"/>
      <c r="O62" s="20"/>
      <c r="P62" s="20"/>
      <c r="R62" s="21"/>
    </row>
    <row r="63" spans="2:18" ht="15" x14ac:dyDescent="0.2">
      <c r="B63" s="1" t="s">
        <v>7</v>
      </c>
      <c r="C63" s="1"/>
      <c r="D63" s="151">
        <v>0.4</v>
      </c>
      <c r="E63" s="151"/>
      <c r="J63" s="85"/>
      <c r="K63" s="85"/>
      <c r="L63" s="85"/>
      <c r="M63" s="85"/>
      <c r="N63" s="14"/>
      <c r="O63" s="14"/>
      <c r="P63" s="14"/>
    </row>
    <row r="64" spans="2:18" x14ac:dyDescent="0.2">
      <c r="B64" s="2">
        <v>0</v>
      </c>
      <c r="C64" s="3">
        <v>1.1930000000000001</v>
      </c>
      <c r="D64" s="3"/>
      <c r="E64" s="84"/>
      <c r="F64" s="84"/>
      <c r="G64" s="84"/>
      <c r="H64" s="84"/>
      <c r="I64" s="2">
        <v>0</v>
      </c>
      <c r="J64" s="3">
        <v>1.1930000000000001</v>
      </c>
      <c r="K64" s="83"/>
      <c r="L64" s="84"/>
      <c r="M64" s="83"/>
      <c r="N64" s="20"/>
      <c r="O64" s="20"/>
      <c r="P64" s="20"/>
      <c r="R64" s="21"/>
    </row>
    <row r="65" spans="2:18" x14ac:dyDescent="0.2">
      <c r="B65" s="2">
        <v>5</v>
      </c>
      <c r="C65" s="3">
        <v>1.181</v>
      </c>
      <c r="D65" s="3"/>
      <c r="E65" s="83">
        <f>(C64+C65)/2</f>
        <v>1.1870000000000001</v>
      </c>
      <c r="F65" s="84">
        <f t="shared" ref="F65:F77" si="32">B65-B64</f>
        <v>5</v>
      </c>
      <c r="G65" s="83">
        <f>E65*F65</f>
        <v>5.9350000000000005</v>
      </c>
      <c r="H65" s="84"/>
      <c r="I65" s="2">
        <v>5</v>
      </c>
      <c r="J65" s="3">
        <v>1.181</v>
      </c>
      <c r="K65" s="83">
        <f t="shared" ref="K65:K71" si="33">AVERAGE(J64,J65)</f>
        <v>1.1870000000000001</v>
      </c>
      <c r="L65" s="84">
        <f t="shared" ref="L65:L71" si="34">I65-I64</f>
        <v>5</v>
      </c>
      <c r="M65" s="83">
        <f t="shared" ref="M65:M73" si="35">L65*K65</f>
        <v>5.9350000000000005</v>
      </c>
      <c r="N65" s="20"/>
      <c r="O65" s="20"/>
      <c r="P65" s="20"/>
      <c r="Q65" s="22"/>
      <c r="R65" s="21"/>
    </row>
    <row r="66" spans="2:18" x14ac:dyDescent="0.2">
      <c r="B66" s="2">
        <v>10</v>
      </c>
      <c r="C66" s="3">
        <v>1.159</v>
      </c>
      <c r="D66" s="3" t="s">
        <v>21</v>
      </c>
      <c r="E66" s="83">
        <f t="shared" ref="E66:E77" si="36">(C65+C66)/2</f>
        <v>1.17</v>
      </c>
      <c r="F66" s="84">
        <f t="shared" si="32"/>
        <v>5</v>
      </c>
      <c r="G66" s="83">
        <f t="shared" ref="G66:G77" si="37">E66*F66</f>
        <v>5.85</v>
      </c>
      <c r="H66" s="84"/>
      <c r="I66" s="2">
        <v>9.75</v>
      </c>
      <c r="J66" s="3">
        <v>1.159</v>
      </c>
      <c r="K66" s="83">
        <f t="shared" si="33"/>
        <v>1.17</v>
      </c>
      <c r="L66" s="84">
        <f t="shared" si="34"/>
        <v>4.75</v>
      </c>
      <c r="M66" s="83">
        <f t="shared" si="35"/>
        <v>5.5574999999999992</v>
      </c>
      <c r="N66" s="20"/>
      <c r="O66" s="20"/>
      <c r="P66" s="20"/>
      <c r="Q66" s="22"/>
      <c r="R66" s="21"/>
    </row>
    <row r="67" spans="2:18" x14ac:dyDescent="0.2">
      <c r="B67" s="2">
        <v>11</v>
      </c>
      <c r="C67" s="3">
        <v>0.54200000000000004</v>
      </c>
      <c r="D67" s="3"/>
      <c r="E67" s="83">
        <f t="shared" si="36"/>
        <v>0.85050000000000003</v>
      </c>
      <c r="F67" s="84">
        <f t="shared" si="32"/>
        <v>1</v>
      </c>
      <c r="G67" s="83">
        <f t="shared" si="37"/>
        <v>0.85050000000000003</v>
      </c>
      <c r="H67" s="84"/>
      <c r="I67" s="74">
        <f>I66+(J66-J67)*1.5</f>
        <v>12.9885</v>
      </c>
      <c r="J67" s="75">
        <v>-1</v>
      </c>
      <c r="K67" s="83">
        <f t="shared" si="33"/>
        <v>7.9500000000000015E-2</v>
      </c>
      <c r="L67" s="84">
        <f t="shared" si="34"/>
        <v>3.2385000000000002</v>
      </c>
      <c r="M67" s="83">
        <f t="shared" si="35"/>
        <v>0.25746075000000007</v>
      </c>
      <c r="N67" s="20"/>
      <c r="O67" s="20"/>
      <c r="P67" s="20"/>
      <c r="Q67" s="22"/>
      <c r="R67" s="21"/>
    </row>
    <row r="68" spans="2:18" x14ac:dyDescent="0.2">
      <c r="B68" s="2">
        <v>12</v>
      </c>
      <c r="C68" s="3">
        <v>0.183</v>
      </c>
      <c r="D68" s="3"/>
      <c r="E68" s="83">
        <f t="shared" si="36"/>
        <v>0.36250000000000004</v>
      </c>
      <c r="F68" s="84">
        <f t="shared" si="32"/>
        <v>1</v>
      </c>
      <c r="G68" s="83">
        <f t="shared" si="37"/>
        <v>0.36250000000000004</v>
      </c>
      <c r="H68" s="84"/>
      <c r="I68" s="76">
        <f>I67+1.5</f>
        <v>14.4885</v>
      </c>
      <c r="J68" s="77">
        <f>J67</f>
        <v>-1</v>
      </c>
      <c r="K68" s="83">
        <f t="shared" si="33"/>
        <v>-1</v>
      </c>
      <c r="L68" s="84">
        <f t="shared" si="34"/>
        <v>1.5</v>
      </c>
      <c r="M68" s="83">
        <f t="shared" si="35"/>
        <v>-1.5</v>
      </c>
      <c r="N68" s="20"/>
      <c r="O68" s="20"/>
      <c r="P68" s="20"/>
      <c r="Q68" s="22"/>
      <c r="R68" s="21"/>
    </row>
    <row r="69" spans="2:18" x14ac:dyDescent="0.2">
      <c r="B69" s="2">
        <v>13</v>
      </c>
      <c r="C69" s="3">
        <v>-9.8000000000000004E-2</v>
      </c>
      <c r="D69" s="3"/>
      <c r="E69" s="83">
        <f t="shared" si="36"/>
        <v>4.2499999999999996E-2</v>
      </c>
      <c r="F69" s="84">
        <f t="shared" si="32"/>
        <v>1</v>
      </c>
      <c r="G69" s="83">
        <f t="shared" si="37"/>
        <v>4.2499999999999996E-2</v>
      </c>
      <c r="H69" s="84"/>
      <c r="I69" s="74">
        <f>I68+1.5</f>
        <v>15.9885</v>
      </c>
      <c r="J69" s="75">
        <f>J67</f>
        <v>-1</v>
      </c>
      <c r="K69" s="83">
        <f t="shared" si="33"/>
        <v>-1</v>
      </c>
      <c r="L69" s="84">
        <f t="shared" si="34"/>
        <v>1.5</v>
      </c>
      <c r="M69" s="83">
        <f t="shared" si="35"/>
        <v>-1.5</v>
      </c>
      <c r="N69" s="20"/>
      <c r="O69" s="20"/>
      <c r="P69" s="20"/>
      <c r="Q69" s="22"/>
      <c r="R69" s="21"/>
    </row>
    <row r="70" spans="2:18" x14ac:dyDescent="0.2">
      <c r="B70" s="2">
        <v>14.5</v>
      </c>
      <c r="C70" s="3">
        <v>-0.20699999999999999</v>
      </c>
      <c r="D70" s="3"/>
      <c r="E70" s="83">
        <f t="shared" si="36"/>
        <v>-0.1525</v>
      </c>
      <c r="F70" s="84">
        <f t="shared" si="32"/>
        <v>1.5</v>
      </c>
      <c r="G70" s="83">
        <f t="shared" si="37"/>
        <v>-0.22875000000000001</v>
      </c>
      <c r="H70" s="84"/>
      <c r="I70" s="74">
        <f>I69+(J70-J69)*1.5</f>
        <v>19.351500000000001</v>
      </c>
      <c r="J70" s="78">
        <v>1.242</v>
      </c>
      <c r="K70" s="83">
        <f t="shared" si="33"/>
        <v>0.121</v>
      </c>
      <c r="L70" s="84">
        <f t="shared" si="34"/>
        <v>3.3630000000000013</v>
      </c>
      <c r="M70" s="83">
        <f t="shared" si="35"/>
        <v>0.40692300000000015</v>
      </c>
      <c r="N70" s="20"/>
      <c r="O70" s="20"/>
      <c r="P70" s="20"/>
      <c r="Q70" s="22"/>
      <c r="R70" s="21"/>
    </row>
    <row r="71" spans="2:18" x14ac:dyDescent="0.2">
      <c r="B71" s="2">
        <v>16</v>
      </c>
      <c r="C71" s="3">
        <v>-0.10199999999999999</v>
      </c>
      <c r="D71" s="3"/>
      <c r="E71" s="83">
        <f t="shared" si="36"/>
        <v>-0.1545</v>
      </c>
      <c r="F71" s="84">
        <f t="shared" si="32"/>
        <v>1.5</v>
      </c>
      <c r="G71" s="83">
        <f t="shared" si="37"/>
        <v>-0.23175000000000001</v>
      </c>
      <c r="H71" s="84"/>
      <c r="I71" s="2">
        <v>25</v>
      </c>
      <c r="J71" s="3">
        <v>1.2370000000000001</v>
      </c>
      <c r="K71" s="83">
        <f t="shared" si="33"/>
        <v>1.2395</v>
      </c>
      <c r="L71" s="84">
        <f t="shared" si="34"/>
        <v>5.6484999999999985</v>
      </c>
      <c r="M71" s="83">
        <f t="shared" si="35"/>
        <v>7.0013157499999981</v>
      </c>
      <c r="N71" s="20"/>
      <c r="O71" s="20"/>
      <c r="P71" s="20"/>
      <c r="Q71" s="22"/>
      <c r="R71" s="21"/>
    </row>
    <row r="72" spans="2:18" x14ac:dyDescent="0.2">
      <c r="B72" s="2">
        <v>17</v>
      </c>
      <c r="C72" s="3">
        <v>0.19700000000000001</v>
      </c>
      <c r="D72" s="3"/>
      <c r="E72" s="83">
        <f t="shared" si="36"/>
        <v>4.7500000000000007E-2</v>
      </c>
      <c r="F72" s="84">
        <f t="shared" si="32"/>
        <v>1</v>
      </c>
      <c r="G72" s="83">
        <f t="shared" si="37"/>
        <v>4.7500000000000007E-2</v>
      </c>
      <c r="H72" s="84"/>
      <c r="I72" s="2">
        <v>30</v>
      </c>
      <c r="J72" s="3">
        <v>1.2290000000000001</v>
      </c>
      <c r="K72" s="83">
        <f>AVERAGE(J71,J72)</f>
        <v>1.2330000000000001</v>
      </c>
      <c r="L72" s="84">
        <f>I72-I71</f>
        <v>5</v>
      </c>
      <c r="M72" s="83">
        <f t="shared" si="35"/>
        <v>6.1650000000000009</v>
      </c>
      <c r="N72" s="24"/>
      <c r="O72" s="24"/>
      <c r="P72" s="24"/>
      <c r="Q72" s="22"/>
      <c r="R72" s="21"/>
    </row>
    <row r="73" spans="2:18" x14ac:dyDescent="0.2">
      <c r="B73" s="2">
        <v>18</v>
      </c>
      <c r="C73" s="3">
        <v>0.59199999999999997</v>
      </c>
      <c r="D73" s="3"/>
      <c r="E73" s="83">
        <f t="shared" si="36"/>
        <v>0.39449999999999996</v>
      </c>
      <c r="F73" s="84">
        <f t="shared" si="32"/>
        <v>1</v>
      </c>
      <c r="G73" s="83">
        <f t="shared" si="37"/>
        <v>0.39449999999999996</v>
      </c>
      <c r="H73" s="84"/>
      <c r="I73" s="2">
        <v>35</v>
      </c>
      <c r="J73" s="3">
        <v>1.2230000000000001</v>
      </c>
      <c r="K73" s="83">
        <f t="shared" ref="K73" si="38">AVERAGE(J72,J73)</f>
        <v>1.226</v>
      </c>
      <c r="L73" s="84">
        <f t="shared" ref="L73" si="39">I73-I72</f>
        <v>5</v>
      </c>
      <c r="M73" s="83">
        <f t="shared" si="35"/>
        <v>6.13</v>
      </c>
      <c r="N73" s="20"/>
      <c r="O73" s="20"/>
      <c r="P73" s="20"/>
      <c r="Q73" s="22"/>
      <c r="R73" s="21"/>
    </row>
    <row r="74" spans="2:18" x14ac:dyDescent="0.2">
      <c r="B74" s="2">
        <v>19</v>
      </c>
      <c r="C74" s="3">
        <v>1.242</v>
      </c>
      <c r="D74" s="3" t="s">
        <v>22</v>
      </c>
      <c r="E74" s="83">
        <f t="shared" si="36"/>
        <v>0.91700000000000004</v>
      </c>
      <c r="F74" s="84">
        <f t="shared" si="32"/>
        <v>1</v>
      </c>
      <c r="G74" s="83">
        <f t="shared" si="37"/>
        <v>0.91700000000000004</v>
      </c>
      <c r="H74" s="1"/>
      <c r="I74" s="2"/>
      <c r="J74" s="3"/>
      <c r="K74" s="83"/>
      <c r="L74" s="84"/>
      <c r="M74" s="83"/>
      <c r="N74" s="24"/>
      <c r="O74" s="24"/>
      <c r="P74" s="24"/>
      <c r="Q74" s="22"/>
      <c r="R74" s="21"/>
    </row>
    <row r="75" spans="2:18" x14ac:dyDescent="0.2">
      <c r="B75" s="2">
        <v>25</v>
      </c>
      <c r="C75" s="3">
        <v>1.2370000000000001</v>
      </c>
      <c r="D75" s="3"/>
      <c r="E75" s="83">
        <f t="shared" si="36"/>
        <v>1.2395</v>
      </c>
      <c r="F75" s="84">
        <f t="shared" si="32"/>
        <v>6</v>
      </c>
      <c r="G75" s="83">
        <f t="shared" si="37"/>
        <v>7.4370000000000003</v>
      </c>
      <c r="H75" s="1"/>
      <c r="I75" s="84"/>
      <c r="J75" s="84"/>
      <c r="K75" s="83"/>
      <c r="L75" s="84"/>
      <c r="M75" s="83"/>
      <c r="N75" s="24"/>
      <c r="O75" s="24"/>
      <c r="P75" s="24"/>
      <c r="Q75" s="22"/>
      <c r="R75" s="21"/>
    </row>
    <row r="76" spans="2:18" x14ac:dyDescent="0.2">
      <c r="B76" s="2">
        <v>30</v>
      </c>
      <c r="C76" s="3">
        <v>1.2290000000000001</v>
      </c>
      <c r="D76" s="3"/>
      <c r="E76" s="83">
        <f t="shared" si="36"/>
        <v>1.2330000000000001</v>
      </c>
      <c r="F76" s="84">
        <f t="shared" si="32"/>
        <v>5</v>
      </c>
      <c r="G76" s="83">
        <f t="shared" si="37"/>
        <v>6.1650000000000009</v>
      </c>
      <c r="H76" s="1"/>
      <c r="I76" s="84"/>
      <c r="J76" s="84"/>
      <c r="K76" s="83"/>
      <c r="L76" s="84"/>
      <c r="M76" s="83"/>
      <c r="N76" s="20"/>
      <c r="O76" s="20"/>
      <c r="P76" s="20"/>
      <c r="R76" s="21"/>
    </row>
    <row r="77" spans="2:18" x14ac:dyDescent="0.2">
      <c r="B77" s="2">
        <v>35</v>
      </c>
      <c r="C77" s="3">
        <v>1.2230000000000001</v>
      </c>
      <c r="D77" s="3"/>
      <c r="E77" s="83">
        <f t="shared" si="36"/>
        <v>1.226</v>
      </c>
      <c r="F77" s="84">
        <f t="shared" si="32"/>
        <v>5</v>
      </c>
      <c r="G77" s="83">
        <f t="shared" si="37"/>
        <v>6.13</v>
      </c>
      <c r="H77" s="1"/>
      <c r="I77" s="2"/>
      <c r="J77" s="28"/>
      <c r="K77" s="83"/>
      <c r="L77" s="84"/>
      <c r="M77" s="83"/>
      <c r="N77" s="20"/>
      <c r="O77" s="20"/>
      <c r="P77" s="20"/>
      <c r="R77" s="21"/>
    </row>
    <row r="78" spans="2:18" ht="15" x14ac:dyDescent="0.2">
      <c r="B78" s="85"/>
      <c r="C78" s="30"/>
      <c r="D78" s="30"/>
      <c r="E78" s="85"/>
      <c r="F78" s="84"/>
      <c r="G78" s="83"/>
      <c r="H78" s="159" t="s">
        <v>10</v>
      </c>
      <c r="I78" s="159"/>
      <c r="J78" s="83" t="e">
        <f>#REF!</f>
        <v>#REF!</v>
      </c>
      <c r="K78" s="83" t="s">
        <v>11</v>
      </c>
      <c r="L78" s="84" t="e">
        <f>#REF!</f>
        <v>#REF!</v>
      </c>
      <c r="M78" s="83" t="e">
        <f>J78-L78</f>
        <v>#REF!</v>
      </c>
      <c r="N78" s="24"/>
      <c r="O78" s="14"/>
      <c r="P78" s="14"/>
    </row>
    <row r="79" spans="2:18" ht="15" x14ac:dyDescent="0.2">
      <c r="B79" s="1" t="s">
        <v>7</v>
      </c>
      <c r="C79" s="1"/>
      <c r="D79" s="151">
        <v>0.5</v>
      </c>
      <c r="E79" s="151"/>
      <c r="J79" s="85"/>
      <c r="K79" s="85"/>
      <c r="L79" s="85"/>
      <c r="M79" s="85"/>
      <c r="N79" s="14"/>
      <c r="O79" s="14"/>
      <c r="P79" s="14"/>
    </row>
    <row r="80" spans="2:18" x14ac:dyDescent="0.2">
      <c r="B80" s="2">
        <v>0</v>
      </c>
      <c r="C80" s="3">
        <v>1.3879999999999999</v>
      </c>
      <c r="D80" s="3"/>
      <c r="E80" s="84"/>
      <c r="F80" s="84"/>
      <c r="G80" s="84"/>
      <c r="H80" s="84"/>
      <c r="I80" s="17"/>
      <c r="J80" s="18"/>
      <c r="K80" s="83"/>
      <c r="L80" s="84"/>
      <c r="M80" s="83"/>
      <c r="N80" s="20"/>
      <c r="O80" s="20"/>
      <c r="P80" s="20"/>
      <c r="R80" s="21"/>
    </row>
    <row r="81" spans="2:18" x14ac:dyDescent="0.2">
      <c r="B81" s="2">
        <v>5</v>
      </c>
      <c r="C81" s="3">
        <v>1.3720000000000001</v>
      </c>
      <c r="D81" s="3"/>
      <c r="E81" s="83">
        <f>(C80+C81)/2</f>
        <v>1.38</v>
      </c>
      <c r="F81" s="84">
        <f t="shared" ref="F81:F93" si="40">B81-B80</f>
        <v>5</v>
      </c>
      <c r="G81" s="83">
        <f>E81*F81</f>
        <v>6.8999999999999995</v>
      </c>
      <c r="H81" s="84"/>
      <c r="I81" s="2"/>
      <c r="J81" s="2"/>
      <c r="K81" s="83"/>
      <c r="L81" s="84"/>
      <c r="M81" s="83"/>
      <c r="N81" s="20"/>
      <c r="O81" s="20"/>
      <c r="P81" s="20"/>
      <c r="Q81" s="22"/>
      <c r="R81" s="21"/>
    </row>
    <row r="82" spans="2:18" x14ac:dyDescent="0.2">
      <c r="B82" s="2">
        <v>10</v>
      </c>
      <c r="C82" s="3">
        <v>1.367</v>
      </c>
      <c r="D82" s="3" t="s">
        <v>21</v>
      </c>
      <c r="E82" s="83">
        <f t="shared" ref="E82:E93" si="41">(C81+C82)/2</f>
        <v>1.3694999999999999</v>
      </c>
      <c r="F82" s="84">
        <f t="shared" si="40"/>
        <v>5</v>
      </c>
      <c r="G82" s="83">
        <f t="shared" ref="G82:G93" si="42">E82*F82</f>
        <v>6.8475000000000001</v>
      </c>
      <c r="H82" s="84"/>
      <c r="I82" s="2"/>
      <c r="J82" s="2"/>
      <c r="K82" s="83"/>
      <c r="L82" s="84"/>
      <c r="M82" s="83"/>
      <c r="N82" s="20"/>
      <c r="O82" s="20"/>
      <c r="P82" s="20"/>
      <c r="Q82" s="22"/>
      <c r="R82" s="21"/>
    </row>
    <row r="83" spans="2:18" x14ac:dyDescent="0.2">
      <c r="B83" s="2">
        <v>11</v>
      </c>
      <c r="C83" s="3">
        <v>0.56100000000000005</v>
      </c>
      <c r="D83" s="3"/>
      <c r="E83" s="83">
        <f t="shared" si="41"/>
        <v>0.96399999999999997</v>
      </c>
      <c r="F83" s="84">
        <f t="shared" si="40"/>
        <v>1</v>
      </c>
      <c r="G83" s="83">
        <f t="shared" si="42"/>
        <v>0.96399999999999997</v>
      </c>
      <c r="H83" s="84"/>
      <c r="I83" s="2"/>
      <c r="J83" s="2"/>
      <c r="K83" s="83"/>
      <c r="L83" s="84"/>
      <c r="M83" s="83"/>
      <c r="N83" s="20"/>
      <c r="O83" s="20"/>
      <c r="P83" s="20"/>
      <c r="Q83" s="22"/>
      <c r="R83" s="21"/>
    </row>
    <row r="84" spans="2:18" x14ac:dyDescent="0.2">
      <c r="B84" s="2">
        <v>12</v>
      </c>
      <c r="C84" s="3">
        <v>0.05</v>
      </c>
      <c r="D84" s="3"/>
      <c r="E84" s="83">
        <f t="shared" si="41"/>
        <v>0.30550000000000005</v>
      </c>
      <c r="F84" s="84">
        <f t="shared" si="40"/>
        <v>1</v>
      </c>
      <c r="G84" s="83">
        <f t="shared" si="42"/>
        <v>0.30550000000000005</v>
      </c>
      <c r="H84" s="84"/>
      <c r="I84" s="2">
        <v>0</v>
      </c>
      <c r="J84" s="3">
        <v>1.3879999999999999</v>
      </c>
      <c r="K84" s="83"/>
      <c r="L84" s="84"/>
      <c r="M84" s="83"/>
      <c r="N84" s="20"/>
      <c r="O84" s="20"/>
      <c r="P84" s="20"/>
      <c r="Q84" s="22"/>
      <c r="R84" s="21"/>
    </row>
    <row r="85" spans="2:18" x14ac:dyDescent="0.2">
      <c r="B85" s="2">
        <v>14</v>
      </c>
      <c r="C85" s="3">
        <v>-0.318</v>
      </c>
      <c r="D85" s="3"/>
      <c r="E85" s="83">
        <f t="shared" si="41"/>
        <v>-0.13400000000000001</v>
      </c>
      <c r="F85" s="84">
        <f t="shared" si="40"/>
        <v>2</v>
      </c>
      <c r="G85" s="83">
        <f t="shared" si="42"/>
        <v>-0.26800000000000002</v>
      </c>
      <c r="H85" s="84"/>
      <c r="I85" s="2">
        <v>5</v>
      </c>
      <c r="J85" s="3">
        <v>1.3720000000000001</v>
      </c>
      <c r="K85" s="83">
        <f t="shared" ref="K85:K87" si="43">AVERAGE(J84,J85)</f>
        <v>1.38</v>
      </c>
      <c r="L85" s="84">
        <f t="shared" ref="L85:L87" si="44">I85-I84</f>
        <v>5</v>
      </c>
      <c r="M85" s="83">
        <f t="shared" ref="M85:M93" si="45">L85*K85</f>
        <v>6.8999999999999995</v>
      </c>
      <c r="N85" s="20"/>
      <c r="O85" s="20"/>
      <c r="P85" s="20"/>
      <c r="Q85" s="22"/>
      <c r="R85" s="21"/>
    </row>
    <row r="86" spans="2:18" x14ac:dyDescent="0.2">
      <c r="B86" s="2">
        <v>15.5</v>
      </c>
      <c r="C86" s="3">
        <v>-0.42299999999999999</v>
      </c>
      <c r="D86" s="3"/>
      <c r="E86" s="83">
        <f t="shared" si="41"/>
        <v>-0.3705</v>
      </c>
      <c r="F86" s="84">
        <f t="shared" si="40"/>
        <v>1.5</v>
      </c>
      <c r="G86" s="83">
        <f t="shared" si="42"/>
        <v>-0.55574999999999997</v>
      </c>
      <c r="H86" s="84"/>
      <c r="I86" s="2">
        <v>10</v>
      </c>
      <c r="J86" s="3">
        <v>1.367</v>
      </c>
      <c r="K86" s="83">
        <f t="shared" si="43"/>
        <v>1.3694999999999999</v>
      </c>
      <c r="L86" s="84">
        <f t="shared" si="44"/>
        <v>5</v>
      </c>
      <c r="M86" s="83">
        <f t="shared" si="45"/>
        <v>6.8475000000000001</v>
      </c>
      <c r="N86" s="20"/>
      <c r="O86" s="20"/>
      <c r="P86" s="20"/>
      <c r="Q86" s="22"/>
      <c r="R86" s="21"/>
    </row>
    <row r="87" spans="2:18" x14ac:dyDescent="0.2">
      <c r="B87" s="2">
        <v>17</v>
      </c>
      <c r="C87" s="3">
        <v>-0.317</v>
      </c>
      <c r="D87" s="3"/>
      <c r="E87" s="83">
        <f t="shared" si="41"/>
        <v>-0.37</v>
      </c>
      <c r="F87" s="84">
        <f t="shared" si="40"/>
        <v>1.5</v>
      </c>
      <c r="G87" s="83">
        <f t="shared" si="42"/>
        <v>-0.55499999999999994</v>
      </c>
      <c r="H87" s="84"/>
      <c r="I87" s="2">
        <v>11</v>
      </c>
      <c r="J87" s="3">
        <v>0.56100000000000005</v>
      </c>
      <c r="K87" s="83">
        <f t="shared" si="43"/>
        <v>0.96399999999999997</v>
      </c>
      <c r="L87" s="84">
        <f t="shared" si="44"/>
        <v>1</v>
      </c>
      <c r="M87" s="83">
        <f t="shared" si="45"/>
        <v>0.96399999999999997</v>
      </c>
      <c r="N87" s="20"/>
      <c r="O87" s="20"/>
      <c r="P87" s="20"/>
      <c r="Q87" s="22"/>
      <c r="R87" s="21"/>
    </row>
    <row r="88" spans="2:18" x14ac:dyDescent="0.2">
      <c r="B88" s="2">
        <v>19</v>
      </c>
      <c r="C88" s="3">
        <v>4.2000000000000003E-2</v>
      </c>
      <c r="D88" s="3"/>
      <c r="E88" s="83">
        <f t="shared" si="41"/>
        <v>-0.13750000000000001</v>
      </c>
      <c r="F88" s="84">
        <f t="shared" si="40"/>
        <v>2</v>
      </c>
      <c r="G88" s="83">
        <f t="shared" si="42"/>
        <v>-0.27500000000000002</v>
      </c>
      <c r="H88" s="84"/>
      <c r="I88" s="2">
        <v>12</v>
      </c>
      <c r="J88" s="3">
        <v>0.05</v>
      </c>
      <c r="K88" s="83">
        <f>AVERAGE(J87,J88)</f>
        <v>0.30550000000000005</v>
      </c>
      <c r="L88" s="84">
        <f>I88-I87</f>
        <v>1</v>
      </c>
      <c r="M88" s="83">
        <f t="shared" si="45"/>
        <v>0.30550000000000005</v>
      </c>
      <c r="N88" s="24"/>
      <c r="O88" s="24"/>
      <c r="P88" s="24"/>
      <c r="Q88" s="22"/>
      <c r="R88" s="21"/>
    </row>
    <row r="89" spans="2:18" x14ac:dyDescent="0.2">
      <c r="B89" s="2">
        <v>20</v>
      </c>
      <c r="C89" s="3">
        <v>0.59299999999999997</v>
      </c>
      <c r="D89" s="3"/>
      <c r="E89" s="83">
        <f t="shared" si="41"/>
        <v>0.3175</v>
      </c>
      <c r="F89" s="84">
        <f t="shared" si="40"/>
        <v>1</v>
      </c>
      <c r="G89" s="83">
        <f t="shared" si="42"/>
        <v>0.3175</v>
      </c>
      <c r="H89" s="84"/>
      <c r="I89" s="2">
        <v>12.5</v>
      </c>
      <c r="J89" s="3">
        <v>-0.318</v>
      </c>
      <c r="K89" s="83">
        <f t="shared" ref="K89:K93" si="46">AVERAGE(J88,J89)</f>
        <v>-0.13400000000000001</v>
      </c>
      <c r="L89" s="84">
        <f t="shared" ref="L89:L93" si="47">I89-I88</f>
        <v>0.5</v>
      </c>
      <c r="M89" s="83">
        <f t="shared" si="45"/>
        <v>-6.7000000000000004E-2</v>
      </c>
      <c r="N89" s="20"/>
      <c r="O89" s="20"/>
      <c r="P89" s="20"/>
      <c r="Q89" s="22"/>
      <c r="R89" s="21"/>
    </row>
    <row r="90" spans="2:18" x14ac:dyDescent="0.2">
      <c r="B90" s="2">
        <v>21</v>
      </c>
      <c r="C90" s="3">
        <v>1.456</v>
      </c>
      <c r="D90" s="3" t="s">
        <v>22</v>
      </c>
      <c r="E90" s="83">
        <f t="shared" si="41"/>
        <v>1.0245</v>
      </c>
      <c r="F90" s="84">
        <f t="shared" si="40"/>
        <v>1</v>
      </c>
      <c r="G90" s="83">
        <f t="shared" si="42"/>
        <v>1.0245</v>
      </c>
      <c r="H90" s="1"/>
      <c r="I90" s="74">
        <f>I89+(J89-J90)*1.5</f>
        <v>13.523</v>
      </c>
      <c r="J90" s="75">
        <v>-1</v>
      </c>
      <c r="K90" s="83">
        <f t="shared" si="46"/>
        <v>-0.65900000000000003</v>
      </c>
      <c r="L90" s="84">
        <f t="shared" si="47"/>
        <v>1.0229999999999997</v>
      </c>
      <c r="M90" s="83">
        <f t="shared" si="45"/>
        <v>-0.67415699999999978</v>
      </c>
      <c r="N90" s="24"/>
      <c r="O90" s="24"/>
      <c r="P90" s="24"/>
      <c r="Q90" s="22"/>
      <c r="R90" s="21"/>
    </row>
    <row r="91" spans="2:18" x14ac:dyDescent="0.2">
      <c r="B91" s="2">
        <v>25</v>
      </c>
      <c r="C91" s="3">
        <v>1.4370000000000001</v>
      </c>
      <c r="D91" s="3"/>
      <c r="E91" s="83">
        <f t="shared" si="41"/>
        <v>1.4464999999999999</v>
      </c>
      <c r="F91" s="84">
        <f t="shared" si="40"/>
        <v>4</v>
      </c>
      <c r="G91" s="83">
        <f t="shared" si="42"/>
        <v>5.7859999999999996</v>
      </c>
      <c r="H91" s="1"/>
      <c r="I91" s="76">
        <f>I90+1.5</f>
        <v>15.023</v>
      </c>
      <c r="J91" s="77">
        <f>J90</f>
        <v>-1</v>
      </c>
      <c r="K91" s="83">
        <f t="shared" si="46"/>
        <v>-1</v>
      </c>
      <c r="L91" s="84">
        <f t="shared" si="47"/>
        <v>1.5</v>
      </c>
      <c r="M91" s="83">
        <f t="shared" si="45"/>
        <v>-1.5</v>
      </c>
      <c r="N91" s="24"/>
      <c r="O91" s="24"/>
      <c r="P91" s="24"/>
      <c r="Q91" s="22"/>
      <c r="R91" s="21"/>
    </row>
    <row r="92" spans="2:18" x14ac:dyDescent="0.2">
      <c r="B92" s="2">
        <v>30</v>
      </c>
      <c r="C92" s="3">
        <v>1.4319999999999999</v>
      </c>
      <c r="D92" s="3"/>
      <c r="E92" s="83">
        <f t="shared" si="41"/>
        <v>1.4344999999999999</v>
      </c>
      <c r="F92" s="84">
        <f t="shared" si="40"/>
        <v>5</v>
      </c>
      <c r="G92" s="83">
        <f t="shared" si="42"/>
        <v>7.1724999999999994</v>
      </c>
      <c r="H92" s="1"/>
      <c r="I92" s="74">
        <f>I91+1.5</f>
        <v>16.523</v>
      </c>
      <c r="J92" s="75">
        <f>J90</f>
        <v>-1</v>
      </c>
      <c r="K92" s="83">
        <f t="shared" si="46"/>
        <v>-1</v>
      </c>
      <c r="L92" s="84">
        <f t="shared" si="47"/>
        <v>1.5</v>
      </c>
      <c r="M92" s="83">
        <f t="shared" si="45"/>
        <v>-1.5</v>
      </c>
      <c r="N92" s="20"/>
      <c r="O92" s="20"/>
      <c r="P92" s="20"/>
      <c r="R92" s="21"/>
    </row>
    <row r="93" spans="2:18" x14ac:dyDescent="0.2">
      <c r="B93" s="2">
        <v>35</v>
      </c>
      <c r="C93" s="3">
        <v>1.42</v>
      </c>
      <c r="D93" s="3"/>
      <c r="E93" s="83">
        <f t="shared" si="41"/>
        <v>1.4259999999999999</v>
      </c>
      <c r="F93" s="84">
        <f t="shared" si="40"/>
        <v>5</v>
      </c>
      <c r="G93" s="83">
        <f t="shared" si="42"/>
        <v>7.13</v>
      </c>
      <c r="H93" s="1"/>
      <c r="I93" s="74">
        <f>I92+(J93-J92)*1.5</f>
        <v>17.797999999999998</v>
      </c>
      <c r="J93" s="78">
        <v>-0.15</v>
      </c>
      <c r="K93" s="83">
        <f t="shared" si="46"/>
        <v>-0.57499999999999996</v>
      </c>
      <c r="L93" s="84">
        <f t="shared" si="47"/>
        <v>1.2749999999999986</v>
      </c>
      <c r="M93" s="83">
        <f t="shared" si="45"/>
        <v>-0.73312499999999914</v>
      </c>
      <c r="N93" s="20"/>
      <c r="O93" s="20"/>
      <c r="P93" s="20"/>
      <c r="R93" s="21"/>
    </row>
    <row r="94" spans="2:18" ht="15" x14ac:dyDescent="0.2">
      <c r="B94" s="85"/>
      <c r="C94" s="30"/>
      <c r="D94" s="30"/>
      <c r="E94" s="85"/>
      <c r="F94" s="84"/>
      <c r="G94" s="83"/>
      <c r="H94" s="159" t="s">
        <v>10</v>
      </c>
      <c r="I94" s="159"/>
      <c r="J94" s="83" t="e">
        <f>#REF!</f>
        <v>#REF!</v>
      </c>
      <c r="K94" s="83" t="s">
        <v>11</v>
      </c>
      <c r="L94" s="84" t="e">
        <f>#REF!</f>
        <v>#REF!</v>
      </c>
      <c r="M94" s="83" t="e">
        <f>J94-L94</f>
        <v>#REF!</v>
      </c>
      <c r="N94" s="24"/>
      <c r="O94" s="14"/>
      <c r="P94" s="14"/>
    </row>
    <row r="95" spans="2:18" ht="15" x14ac:dyDescent="0.2">
      <c r="B95" s="1" t="s">
        <v>7</v>
      </c>
      <c r="C95" s="1"/>
      <c r="D95" s="151">
        <v>0.6</v>
      </c>
      <c r="E95" s="151"/>
      <c r="J95" s="85"/>
      <c r="K95" s="85"/>
      <c r="L95" s="85"/>
      <c r="M95" s="85"/>
      <c r="N95" s="14"/>
      <c r="O95" s="14"/>
      <c r="P95" s="14"/>
    </row>
    <row r="96" spans="2:18" x14ac:dyDescent="0.2">
      <c r="B96" s="2">
        <v>0</v>
      </c>
      <c r="C96" s="3">
        <v>1.91</v>
      </c>
      <c r="D96" s="3"/>
      <c r="E96" s="84"/>
      <c r="F96" s="84"/>
      <c r="G96" s="84"/>
      <c r="H96" s="84"/>
      <c r="I96" s="2">
        <v>0</v>
      </c>
      <c r="J96" s="3">
        <v>1.91</v>
      </c>
      <c r="K96" s="83"/>
      <c r="L96" s="84"/>
      <c r="M96" s="83"/>
      <c r="N96" s="20"/>
      <c r="O96" s="20"/>
      <c r="P96" s="20"/>
      <c r="R96" s="21"/>
    </row>
    <row r="97" spans="2:18" x14ac:dyDescent="0.2">
      <c r="B97" s="2">
        <v>5</v>
      </c>
      <c r="C97" s="3">
        <v>1.905</v>
      </c>
      <c r="D97" s="3"/>
      <c r="E97" s="83">
        <f>(C96+C97)/2</f>
        <v>1.9075</v>
      </c>
      <c r="F97" s="84">
        <f t="shared" ref="F97:F110" si="48">B97-B96</f>
        <v>5</v>
      </c>
      <c r="G97" s="83">
        <f>E97*F97</f>
        <v>9.5374999999999996</v>
      </c>
      <c r="H97" s="84"/>
      <c r="I97" s="2">
        <v>5</v>
      </c>
      <c r="J97" s="3">
        <v>1.905</v>
      </c>
      <c r="K97" s="83">
        <f t="shared" ref="K97:K103" si="49">AVERAGE(J96,J97)</f>
        <v>1.9075</v>
      </c>
      <c r="L97" s="84">
        <f t="shared" ref="L97:L103" si="50">I97-I96</f>
        <v>5</v>
      </c>
      <c r="M97" s="83">
        <f t="shared" ref="M97:M105" si="51">L97*K97</f>
        <v>9.5374999999999996</v>
      </c>
      <c r="N97" s="20"/>
      <c r="O97" s="20"/>
      <c r="P97" s="20"/>
      <c r="Q97" s="22"/>
      <c r="R97" s="21"/>
    </row>
    <row r="98" spans="2:18" x14ac:dyDescent="0.2">
      <c r="B98" s="2">
        <v>10</v>
      </c>
      <c r="C98" s="3">
        <v>1.8839999999999999</v>
      </c>
      <c r="D98" s="3"/>
      <c r="E98" s="83">
        <f t="shared" ref="E98:E110" si="52">(C97+C98)/2</f>
        <v>1.8944999999999999</v>
      </c>
      <c r="F98" s="84">
        <f t="shared" si="48"/>
        <v>5</v>
      </c>
      <c r="G98" s="83">
        <f t="shared" ref="G98:G110" si="53">E98*F98</f>
        <v>9.4725000000000001</v>
      </c>
      <c r="H98" s="84"/>
      <c r="I98" s="2">
        <v>9.25</v>
      </c>
      <c r="J98" s="3">
        <v>1.8839999999999999</v>
      </c>
      <c r="K98" s="83">
        <f t="shared" si="49"/>
        <v>1.8944999999999999</v>
      </c>
      <c r="L98" s="84">
        <f t="shared" si="50"/>
        <v>4.25</v>
      </c>
      <c r="M98" s="83">
        <f t="shared" si="51"/>
        <v>8.0516249999999996</v>
      </c>
      <c r="N98" s="20"/>
      <c r="O98" s="20"/>
      <c r="P98" s="20"/>
      <c r="Q98" s="22"/>
      <c r="R98" s="21"/>
    </row>
    <row r="99" spans="2:18" x14ac:dyDescent="0.2">
      <c r="B99" s="2">
        <v>11</v>
      </c>
      <c r="C99" s="3">
        <v>1.804</v>
      </c>
      <c r="D99" s="3" t="s">
        <v>21</v>
      </c>
      <c r="E99" s="83">
        <f t="shared" si="52"/>
        <v>1.8439999999999999</v>
      </c>
      <c r="F99" s="84">
        <f t="shared" si="48"/>
        <v>1</v>
      </c>
      <c r="G99" s="83">
        <f t="shared" si="53"/>
        <v>1.8439999999999999</v>
      </c>
      <c r="H99" s="84"/>
      <c r="I99" s="74">
        <f>I98+(J98-J99)*1.5</f>
        <v>13.576000000000001</v>
      </c>
      <c r="J99" s="75">
        <v>-1</v>
      </c>
      <c r="K99" s="83">
        <f t="shared" si="49"/>
        <v>0.44199999999999995</v>
      </c>
      <c r="L99" s="84">
        <f t="shared" si="50"/>
        <v>4.3260000000000005</v>
      </c>
      <c r="M99" s="83">
        <f t="shared" si="51"/>
        <v>1.9120919999999999</v>
      </c>
      <c r="N99" s="20"/>
      <c r="O99" s="20"/>
      <c r="P99" s="20"/>
      <c r="Q99" s="22"/>
      <c r="R99" s="21"/>
    </row>
    <row r="100" spans="2:18" x14ac:dyDescent="0.2">
      <c r="B100" s="2">
        <v>12</v>
      </c>
      <c r="C100" s="3">
        <v>0.13500000000000001</v>
      </c>
      <c r="D100" s="3"/>
      <c r="E100" s="83">
        <f t="shared" si="52"/>
        <v>0.96950000000000003</v>
      </c>
      <c r="F100" s="84">
        <f t="shared" si="48"/>
        <v>1</v>
      </c>
      <c r="G100" s="83">
        <f t="shared" si="53"/>
        <v>0.96950000000000003</v>
      </c>
      <c r="H100" s="84"/>
      <c r="I100" s="76">
        <f>I99+1.5</f>
        <v>15.076000000000001</v>
      </c>
      <c r="J100" s="77">
        <f>J99</f>
        <v>-1</v>
      </c>
      <c r="K100" s="83">
        <f t="shared" si="49"/>
        <v>-1</v>
      </c>
      <c r="L100" s="84">
        <f t="shared" si="50"/>
        <v>1.5</v>
      </c>
      <c r="M100" s="83">
        <f t="shared" si="51"/>
        <v>-1.5</v>
      </c>
      <c r="N100" s="20"/>
      <c r="O100" s="20"/>
      <c r="P100" s="20"/>
      <c r="Q100" s="22"/>
      <c r="R100" s="21"/>
    </row>
    <row r="101" spans="2:18" x14ac:dyDescent="0.2">
      <c r="B101" s="2">
        <v>13</v>
      </c>
      <c r="C101" s="3">
        <v>-0.34</v>
      </c>
      <c r="D101" s="3"/>
      <c r="E101" s="83">
        <f t="shared" si="52"/>
        <v>-0.10250000000000001</v>
      </c>
      <c r="F101" s="84">
        <f t="shared" si="48"/>
        <v>1</v>
      </c>
      <c r="G101" s="83">
        <f t="shared" si="53"/>
        <v>-0.10250000000000001</v>
      </c>
      <c r="H101" s="84"/>
      <c r="I101" s="74">
        <f>I100+1.5</f>
        <v>16.576000000000001</v>
      </c>
      <c r="J101" s="75">
        <f>J99</f>
        <v>-1</v>
      </c>
      <c r="K101" s="83">
        <f t="shared" si="49"/>
        <v>-1</v>
      </c>
      <c r="L101" s="84">
        <f t="shared" si="50"/>
        <v>1.5</v>
      </c>
      <c r="M101" s="83">
        <f t="shared" si="51"/>
        <v>-1.5</v>
      </c>
      <c r="N101" s="20"/>
      <c r="O101" s="20"/>
      <c r="P101" s="20"/>
      <c r="Q101" s="22"/>
      <c r="R101" s="21"/>
    </row>
    <row r="102" spans="2:18" x14ac:dyDescent="0.2">
      <c r="B102" s="2">
        <v>15</v>
      </c>
      <c r="C102" s="3">
        <v>-0.44</v>
      </c>
      <c r="D102" s="3"/>
      <c r="E102" s="83">
        <f t="shared" si="52"/>
        <v>-0.39</v>
      </c>
      <c r="F102" s="84">
        <f t="shared" si="48"/>
        <v>2</v>
      </c>
      <c r="G102" s="83">
        <f t="shared" si="53"/>
        <v>-0.78</v>
      </c>
      <c r="H102" s="84"/>
      <c r="I102" s="74">
        <f>I101+(J102-J101)*1.5</f>
        <v>21.076000000000001</v>
      </c>
      <c r="J102" s="78">
        <v>2</v>
      </c>
      <c r="K102" s="83">
        <f t="shared" si="49"/>
        <v>0.5</v>
      </c>
      <c r="L102" s="84">
        <f t="shared" si="50"/>
        <v>4.5</v>
      </c>
      <c r="M102" s="83">
        <f t="shared" si="51"/>
        <v>2.25</v>
      </c>
      <c r="N102" s="20"/>
      <c r="O102" s="20"/>
      <c r="P102" s="20"/>
      <c r="Q102" s="22"/>
      <c r="R102" s="21"/>
    </row>
    <row r="103" spans="2:18" x14ac:dyDescent="0.2">
      <c r="B103" s="2">
        <v>17</v>
      </c>
      <c r="C103" s="3">
        <v>-0.33600000000000002</v>
      </c>
      <c r="D103" s="3"/>
      <c r="E103" s="83">
        <f t="shared" si="52"/>
        <v>-0.38800000000000001</v>
      </c>
      <c r="F103" s="84">
        <f t="shared" si="48"/>
        <v>2</v>
      </c>
      <c r="G103" s="83">
        <f t="shared" si="53"/>
        <v>-0.77600000000000002</v>
      </c>
      <c r="H103" s="84"/>
      <c r="I103" s="2">
        <v>22</v>
      </c>
      <c r="J103" s="3">
        <v>1.0760000000000001</v>
      </c>
      <c r="K103" s="83">
        <f t="shared" si="49"/>
        <v>1.538</v>
      </c>
      <c r="L103" s="84">
        <f t="shared" si="50"/>
        <v>0.92399999999999949</v>
      </c>
      <c r="M103" s="83">
        <f t="shared" si="51"/>
        <v>1.4211119999999993</v>
      </c>
      <c r="N103" s="20"/>
      <c r="O103" s="20"/>
      <c r="P103" s="20"/>
      <c r="Q103" s="22"/>
      <c r="R103" s="21"/>
    </row>
    <row r="104" spans="2:18" x14ac:dyDescent="0.2">
      <c r="B104" s="2">
        <v>18</v>
      </c>
      <c r="C104" s="3">
        <v>0.111</v>
      </c>
      <c r="D104" s="3"/>
      <c r="E104" s="83">
        <f t="shared" si="52"/>
        <v>-0.11250000000000002</v>
      </c>
      <c r="F104" s="84">
        <f t="shared" si="48"/>
        <v>1</v>
      </c>
      <c r="G104" s="83">
        <f t="shared" si="53"/>
        <v>-0.11250000000000002</v>
      </c>
      <c r="H104" s="84"/>
      <c r="I104" s="2">
        <v>27</v>
      </c>
      <c r="J104" s="3">
        <v>1.07</v>
      </c>
      <c r="K104" s="83">
        <f>AVERAGE(J103,J104)</f>
        <v>1.073</v>
      </c>
      <c r="L104" s="84">
        <f>I104-I103</f>
        <v>5</v>
      </c>
      <c r="M104" s="83">
        <f t="shared" si="51"/>
        <v>5.3650000000000002</v>
      </c>
      <c r="N104" s="24"/>
      <c r="O104" s="24"/>
      <c r="P104" s="24"/>
      <c r="Q104" s="22"/>
      <c r="R104" s="21"/>
    </row>
    <row r="105" spans="2:18" x14ac:dyDescent="0.2">
      <c r="B105" s="2">
        <v>19</v>
      </c>
      <c r="C105" s="3">
        <v>0.88600000000000001</v>
      </c>
      <c r="D105" s="3"/>
      <c r="E105" s="83">
        <f t="shared" si="52"/>
        <v>0.4985</v>
      </c>
      <c r="F105" s="84">
        <f t="shared" si="48"/>
        <v>1</v>
      </c>
      <c r="G105" s="83">
        <f t="shared" si="53"/>
        <v>0.4985</v>
      </c>
      <c r="H105" s="84"/>
      <c r="I105" s="2">
        <v>32</v>
      </c>
      <c r="J105" s="3">
        <v>1.0649999999999999</v>
      </c>
      <c r="K105" s="83">
        <f t="shared" ref="K105" si="54">AVERAGE(J104,J105)</f>
        <v>1.0674999999999999</v>
      </c>
      <c r="L105" s="84">
        <f t="shared" ref="L105" si="55">I105-I104</f>
        <v>5</v>
      </c>
      <c r="M105" s="83">
        <f t="shared" si="51"/>
        <v>5.3374999999999995</v>
      </c>
      <c r="N105" s="20"/>
      <c r="O105" s="20"/>
      <c r="P105" s="20"/>
      <c r="Q105" s="22"/>
      <c r="R105" s="21"/>
    </row>
    <row r="106" spans="2:18" x14ac:dyDescent="0.2">
      <c r="B106" s="2">
        <v>20</v>
      </c>
      <c r="C106" s="3">
        <v>2.0470000000000002</v>
      </c>
      <c r="D106" s="3" t="s">
        <v>22</v>
      </c>
      <c r="E106" s="83">
        <f t="shared" si="52"/>
        <v>1.4665000000000001</v>
      </c>
      <c r="F106" s="84">
        <f t="shared" si="48"/>
        <v>1</v>
      </c>
      <c r="G106" s="83">
        <f t="shared" si="53"/>
        <v>1.4665000000000001</v>
      </c>
      <c r="H106" s="1"/>
      <c r="I106" s="21"/>
      <c r="J106" s="21"/>
      <c r="K106" s="83"/>
      <c r="L106" s="84"/>
      <c r="M106" s="83"/>
      <c r="N106" s="24"/>
      <c r="O106" s="24"/>
      <c r="P106" s="24"/>
      <c r="Q106" s="22"/>
      <c r="R106" s="21"/>
    </row>
    <row r="107" spans="2:18" x14ac:dyDescent="0.2">
      <c r="B107" s="2">
        <v>21</v>
      </c>
      <c r="C107" s="3">
        <v>2.0379999999999998</v>
      </c>
      <c r="D107" s="3"/>
      <c r="E107" s="83">
        <f t="shared" si="52"/>
        <v>2.0425</v>
      </c>
      <c r="F107" s="84">
        <f t="shared" si="48"/>
        <v>1</v>
      </c>
      <c r="G107" s="83">
        <f t="shared" si="53"/>
        <v>2.0425</v>
      </c>
      <c r="H107" s="1"/>
      <c r="I107" s="84"/>
      <c r="J107" s="84"/>
      <c r="K107" s="83"/>
      <c r="L107" s="84"/>
      <c r="M107" s="83"/>
      <c r="N107" s="24"/>
      <c r="O107" s="24"/>
      <c r="P107" s="24"/>
      <c r="Q107" s="22"/>
      <c r="R107" s="21"/>
    </row>
    <row r="108" spans="2:18" x14ac:dyDescent="0.2">
      <c r="B108" s="2">
        <v>22</v>
      </c>
      <c r="C108" s="3">
        <v>1.0760000000000001</v>
      </c>
      <c r="D108" s="3"/>
      <c r="E108" s="83">
        <f t="shared" si="52"/>
        <v>1.5569999999999999</v>
      </c>
      <c r="F108" s="84">
        <f t="shared" si="48"/>
        <v>1</v>
      </c>
      <c r="G108" s="83">
        <f t="shared" si="53"/>
        <v>1.5569999999999999</v>
      </c>
      <c r="H108" s="1"/>
      <c r="I108" s="84"/>
      <c r="J108" s="84"/>
      <c r="K108" s="83"/>
      <c r="L108" s="84"/>
      <c r="M108" s="83"/>
      <c r="N108" s="20"/>
      <c r="O108" s="20"/>
      <c r="P108" s="20"/>
      <c r="R108" s="21"/>
    </row>
    <row r="109" spans="2:18" x14ac:dyDescent="0.2">
      <c r="B109" s="2">
        <v>27</v>
      </c>
      <c r="C109" s="3">
        <v>1.07</v>
      </c>
      <c r="D109" s="3"/>
      <c r="E109" s="83">
        <f t="shared" si="52"/>
        <v>1.073</v>
      </c>
      <c r="F109" s="84">
        <f t="shared" si="48"/>
        <v>5</v>
      </c>
      <c r="G109" s="83">
        <f t="shared" si="53"/>
        <v>5.3650000000000002</v>
      </c>
      <c r="H109" s="1"/>
      <c r="I109" s="2"/>
      <c r="J109" s="28"/>
      <c r="K109" s="83"/>
      <c r="L109" s="84"/>
      <c r="M109" s="83"/>
      <c r="N109" s="20"/>
      <c r="O109" s="20"/>
      <c r="P109" s="20"/>
      <c r="R109" s="21"/>
    </row>
    <row r="110" spans="2:18" x14ac:dyDescent="0.2">
      <c r="B110" s="2">
        <v>32</v>
      </c>
      <c r="C110" s="3">
        <v>1.0649999999999999</v>
      </c>
      <c r="D110" s="3"/>
      <c r="E110" s="83">
        <f t="shared" si="52"/>
        <v>1.0674999999999999</v>
      </c>
      <c r="F110" s="84">
        <f t="shared" si="48"/>
        <v>5</v>
      </c>
      <c r="G110" s="83">
        <f t="shared" si="53"/>
        <v>5.3374999999999995</v>
      </c>
      <c r="H110" s="1"/>
      <c r="I110" s="17"/>
      <c r="J110" s="17"/>
      <c r="K110" s="83"/>
      <c r="L110" s="84"/>
      <c r="M110" s="83"/>
      <c r="N110" s="20"/>
      <c r="O110" s="20"/>
      <c r="P110" s="20"/>
      <c r="R110" s="21"/>
    </row>
    <row r="111" spans="2:18" ht="15" x14ac:dyDescent="0.2">
      <c r="B111" s="85"/>
      <c r="C111" s="30"/>
      <c r="D111" s="30"/>
      <c r="E111" s="85"/>
      <c r="F111" s="84"/>
      <c r="G111" s="83"/>
      <c r="H111" s="159" t="s">
        <v>10</v>
      </c>
      <c r="I111" s="159"/>
      <c r="J111" s="83" t="e">
        <f>#REF!</f>
        <v>#REF!</v>
      </c>
      <c r="K111" s="83" t="s">
        <v>11</v>
      </c>
      <c r="L111" s="84" t="e">
        <f>#REF!</f>
        <v>#REF!</v>
      </c>
      <c r="M111" s="83" t="e">
        <f>J111-L111</f>
        <v>#REF!</v>
      </c>
      <c r="N111" s="24"/>
      <c r="O111" s="14"/>
      <c r="P111" s="14"/>
    </row>
    <row r="112" spans="2:18" ht="15" x14ac:dyDescent="0.2">
      <c r="B112" s="1" t="s">
        <v>7</v>
      </c>
      <c r="C112" s="1"/>
      <c r="D112" s="151">
        <v>0.7</v>
      </c>
      <c r="E112" s="151"/>
      <c r="J112" s="85"/>
      <c r="K112" s="85"/>
      <c r="L112" s="85"/>
      <c r="M112" s="85"/>
      <c r="N112" s="14"/>
      <c r="O112" s="14"/>
      <c r="P112" s="14"/>
    </row>
    <row r="113" spans="2:18" x14ac:dyDescent="0.2">
      <c r="B113" s="2">
        <v>0</v>
      </c>
      <c r="C113" s="3">
        <v>0.94199999999999995</v>
      </c>
      <c r="D113" s="3"/>
      <c r="E113" s="84"/>
      <c r="F113" s="84"/>
      <c r="G113" s="84"/>
      <c r="H113" s="84"/>
      <c r="I113" s="17"/>
      <c r="J113" s="18"/>
      <c r="K113" s="83"/>
      <c r="L113" s="84"/>
      <c r="M113" s="83"/>
      <c r="N113" s="20"/>
      <c r="O113" s="20"/>
      <c r="P113" s="20"/>
      <c r="R113" s="21"/>
    </row>
    <row r="114" spans="2:18" x14ac:dyDescent="0.2">
      <c r="B114" s="2">
        <v>5</v>
      </c>
      <c r="C114" s="3">
        <v>0.93500000000000005</v>
      </c>
      <c r="D114" s="3"/>
      <c r="E114" s="83">
        <f>(C113+C114)/2</f>
        <v>0.9385</v>
      </c>
      <c r="F114" s="84">
        <f t="shared" ref="F114:F125" si="56">B114-B113</f>
        <v>5</v>
      </c>
      <c r="G114" s="83">
        <f>E114*F114</f>
        <v>4.6924999999999999</v>
      </c>
      <c r="H114" s="84"/>
      <c r="I114" s="2"/>
      <c r="J114" s="2"/>
      <c r="K114" s="83"/>
      <c r="L114" s="84"/>
      <c r="M114" s="83"/>
      <c r="N114" s="20"/>
      <c r="O114" s="20"/>
      <c r="P114" s="20"/>
      <c r="Q114" s="22"/>
      <c r="R114" s="21"/>
    </row>
    <row r="115" spans="2:18" x14ac:dyDescent="0.2">
      <c r="B115" s="2">
        <v>10</v>
      </c>
      <c r="C115" s="3">
        <v>0.92100000000000004</v>
      </c>
      <c r="D115" s="3" t="s">
        <v>21</v>
      </c>
      <c r="E115" s="83">
        <f t="shared" ref="E115:E125" si="57">(C114+C115)/2</f>
        <v>0.92800000000000005</v>
      </c>
      <c r="F115" s="84">
        <f t="shared" si="56"/>
        <v>5</v>
      </c>
      <c r="G115" s="83">
        <f t="shared" ref="G115:G125" si="58">E115*F115</f>
        <v>4.6400000000000006</v>
      </c>
      <c r="H115" s="84"/>
      <c r="I115" s="2"/>
      <c r="J115" s="2"/>
      <c r="K115" s="83"/>
      <c r="L115" s="84"/>
      <c r="M115" s="83"/>
      <c r="N115" s="20"/>
      <c r="O115" s="20"/>
      <c r="P115" s="20"/>
      <c r="Q115" s="22"/>
      <c r="R115" s="21"/>
    </row>
    <row r="116" spans="2:18" x14ac:dyDescent="0.2">
      <c r="B116" s="2">
        <v>11</v>
      </c>
      <c r="C116" s="3">
        <v>0.29299999999999998</v>
      </c>
      <c r="D116" s="3"/>
      <c r="E116" s="83">
        <f t="shared" si="57"/>
        <v>0.60699999999999998</v>
      </c>
      <c r="F116" s="84">
        <f t="shared" si="56"/>
        <v>1</v>
      </c>
      <c r="G116" s="83">
        <f t="shared" si="58"/>
        <v>0.60699999999999998</v>
      </c>
      <c r="H116" s="84"/>
      <c r="I116" s="2"/>
      <c r="J116" s="2"/>
      <c r="K116" s="83"/>
      <c r="L116" s="84"/>
      <c r="M116" s="83"/>
      <c r="N116" s="20"/>
      <c r="O116" s="20"/>
      <c r="P116" s="20"/>
      <c r="Q116" s="22"/>
      <c r="R116" s="21"/>
    </row>
    <row r="117" spans="2:18" x14ac:dyDescent="0.2">
      <c r="B117" s="2">
        <v>13</v>
      </c>
      <c r="C117" s="3">
        <v>-5.5E-2</v>
      </c>
      <c r="D117" s="3"/>
      <c r="E117" s="83">
        <f t="shared" si="57"/>
        <v>0.11899999999999999</v>
      </c>
      <c r="F117" s="84">
        <f t="shared" si="56"/>
        <v>2</v>
      </c>
      <c r="G117" s="83">
        <f t="shared" si="58"/>
        <v>0.23799999999999999</v>
      </c>
      <c r="H117" s="84"/>
      <c r="I117" s="2"/>
      <c r="J117" s="2"/>
      <c r="K117" s="83"/>
      <c r="L117" s="84"/>
      <c r="M117" s="83"/>
      <c r="N117" s="20"/>
      <c r="O117" s="20"/>
      <c r="P117" s="20"/>
      <c r="Q117" s="22"/>
      <c r="R117" s="21"/>
    </row>
    <row r="118" spans="2:18" x14ac:dyDescent="0.2">
      <c r="B118" s="2">
        <v>15</v>
      </c>
      <c r="C118" s="3">
        <v>-0.254</v>
      </c>
      <c r="D118" s="3"/>
      <c r="E118" s="83">
        <f t="shared" si="57"/>
        <v>-0.1545</v>
      </c>
      <c r="F118" s="84">
        <f t="shared" si="56"/>
        <v>2</v>
      </c>
      <c r="G118" s="83">
        <f t="shared" si="58"/>
        <v>-0.309</v>
      </c>
      <c r="H118" s="84"/>
      <c r="I118" s="2"/>
      <c r="J118" s="2"/>
      <c r="K118" s="83"/>
      <c r="L118" s="84"/>
      <c r="M118" s="83"/>
      <c r="N118" s="20"/>
      <c r="O118" s="20"/>
      <c r="P118" s="20"/>
      <c r="Q118" s="22"/>
      <c r="R118" s="21"/>
    </row>
    <row r="119" spans="2:18" x14ac:dyDescent="0.2">
      <c r="B119" s="2">
        <v>16</v>
      </c>
      <c r="C119" s="3">
        <v>-0.35499999999999998</v>
      </c>
      <c r="D119" s="3"/>
      <c r="E119" s="83">
        <f t="shared" si="57"/>
        <v>-0.30449999999999999</v>
      </c>
      <c r="F119" s="84">
        <f t="shared" si="56"/>
        <v>1</v>
      </c>
      <c r="G119" s="83">
        <f t="shared" si="58"/>
        <v>-0.30449999999999999</v>
      </c>
      <c r="H119" s="84"/>
      <c r="I119" s="2">
        <v>0</v>
      </c>
      <c r="J119" s="3">
        <v>0.94199999999999995</v>
      </c>
      <c r="K119" s="83"/>
      <c r="L119" s="84"/>
      <c r="M119" s="83"/>
      <c r="N119" s="20"/>
      <c r="O119" s="20"/>
      <c r="P119" s="20"/>
      <c r="Q119" s="22"/>
      <c r="R119" s="21"/>
    </row>
    <row r="120" spans="2:18" x14ac:dyDescent="0.2">
      <c r="B120" s="2">
        <v>17</v>
      </c>
      <c r="C120" s="3">
        <v>-0.249</v>
      </c>
      <c r="D120" s="3"/>
      <c r="E120" s="83">
        <f t="shared" si="57"/>
        <v>-0.30199999999999999</v>
      </c>
      <c r="F120" s="84">
        <f t="shared" si="56"/>
        <v>1</v>
      </c>
      <c r="G120" s="83">
        <f t="shared" si="58"/>
        <v>-0.30199999999999999</v>
      </c>
      <c r="H120" s="84"/>
      <c r="I120" s="2">
        <v>5</v>
      </c>
      <c r="J120" s="3">
        <v>0.93500000000000005</v>
      </c>
      <c r="K120" s="83">
        <f t="shared" ref="K120" si="59">AVERAGE(J119,J120)</f>
        <v>0.9385</v>
      </c>
      <c r="L120" s="84">
        <f t="shared" ref="L120" si="60">I120-I119</f>
        <v>5</v>
      </c>
      <c r="M120" s="83">
        <f t="shared" ref="M120:M126" si="61">L120*K120</f>
        <v>4.6924999999999999</v>
      </c>
      <c r="N120" s="20"/>
      <c r="O120" s="20"/>
      <c r="P120" s="20"/>
      <c r="Q120" s="22"/>
      <c r="R120" s="21"/>
    </row>
    <row r="121" spans="2:18" x14ac:dyDescent="0.2">
      <c r="B121" s="2">
        <v>19</v>
      </c>
      <c r="C121" s="3">
        <v>-4.5999999999999999E-2</v>
      </c>
      <c r="D121" s="3"/>
      <c r="E121" s="83">
        <f t="shared" si="57"/>
        <v>-0.14749999999999999</v>
      </c>
      <c r="F121" s="84">
        <f t="shared" si="56"/>
        <v>2</v>
      </c>
      <c r="G121" s="83">
        <f t="shared" si="58"/>
        <v>-0.29499999999999998</v>
      </c>
      <c r="H121" s="84"/>
      <c r="I121" s="2">
        <v>10</v>
      </c>
      <c r="J121" s="3">
        <v>0.92100000000000004</v>
      </c>
      <c r="K121" s="83">
        <f>AVERAGE(J120,J121)</f>
        <v>0.92800000000000005</v>
      </c>
      <c r="L121" s="84">
        <f>I121-I120</f>
        <v>5</v>
      </c>
      <c r="M121" s="83">
        <f t="shared" si="61"/>
        <v>4.6400000000000006</v>
      </c>
      <c r="N121" s="24"/>
      <c r="O121" s="24"/>
      <c r="P121" s="24"/>
      <c r="Q121" s="22"/>
      <c r="R121" s="21"/>
    </row>
    <row r="122" spans="2:18" x14ac:dyDescent="0.2">
      <c r="B122" s="2">
        <v>21</v>
      </c>
      <c r="C122" s="3">
        <v>0.25700000000000001</v>
      </c>
      <c r="D122" s="3"/>
      <c r="E122" s="83">
        <f t="shared" si="57"/>
        <v>0.10550000000000001</v>
      </c>
      <c r="F122" s="84">
        <f t="shared" si="56"/>
        <v>2</v>
      </c>
      <c r="G122" s="83">
        <f t="shared" si="58"/>
        <v>0.21100000000000002</v>
      </c>
      <c r="H122" s="84"/>
      <c r="I122" s="2">
        <v>11</v>
      </c>
      <c r="J122" s="3">
        <v>0.29299999999999998</v>
      </c>
      <c r="K122" s="83">
        <f t="shared" ref="K122:K126" si="62">AVERAGE(J121,J122)</f>
        <v>0.60699999999999998</v>
      </c>
      <c r="L122" s="84">
        <f t="shared" ref="L122:L126" si="63">I122-I121</f>
        <v>1</v>
      </c>
      <c r="M122" s="83">
        <f t="shared" si="61"/>
        <v>0.60699999999999998</v>
      </c>
      <c r="N122" s="20"/>
      <c r="O122" s="20"/>
      <c r="P122" s="20"/>
      <c r="Q122" s="22"/>
      <c r="R122" s="21"/>
    </row>
    <row r="123" spans="2:18" x14ac:dyDescent="0.2">
      <c r="B123" s="2">
        <v>22</v>
      </c>
      <c r="C123" s="3">
        <v>0.89</v>
      </c>
      <c r="D123" s="3" t="s">
        <v>22</v>
      </c>
      <c r="E123" s="83">
        <f t="shared" si="57"/>
        <v>0.57350000000000001</v>
      </c>
      <c r="F123" s="84">
        <f t="shared" si="56"/>
        <v>1</v>
      </c>
      <c r="G123" s="83">
        <f t="shared" si="58"/>
        <v>0.57350000000000001</v>
      </c>
      <c r="H123" s="1"/>
      <c r="I123" s="2">
        <v>12.5</v>
      </c>
      <c r="J123" s="3">
        <v>0.05</v>
      </c>
      <c r="K123" s="83">
        <f t="shared" si="62"/>
        <v>0.17149999999999999</v>
      </c>
      <c r="L123" s="84">
        <f t="shared" si="63"/>
        <v>1.5</v>
      </c>
      <c r="M123" s="83">
        <f t="shared" si="61"/>
        <v>0.25724999999999998</v>
      </c>
      <c r="N123" s="24"/>
      <c r="O123" s="24"/>
      <c r="P123" s="24"/>
      <c r="Q123" s="22"/>
      <c r="R123" s="21"/>
    </row>
    <row r="124" spans="2:18" x14ac:dyDescent="0.2">
      <c r="B124" s="2">
        <v>27</v>
      </c>
      <c r="C124" s="3">
        <v>0.879</v>
      </c>
      <c r="D124" s="3"/>
      <c r="E124" s="83">
        <f t="shared" si="57"/>
        <v>0.88450000000000006</v>
      </c>
      <c r="F124" s="84">
        <f t="shared" si="56"/>
        <v>5</v>
      </c>
      <c r="G124" s="83">
        <f t="shared" si="58"/>
        <v>4.4225000000000003</v>
      </c>
      <c r="H124" s="1"/>
      <c r="I124" s="74">
        <f>I123+(J123-J124)*1.5</f>
        <v>14.074999999999999</v>
      </c>
      <c r="J124" s="75">
        <v>-1</v>
      </c>
      <c r="K124" s="83">
        <f t="shared" si="62"/>
        <v>-0.47499999999999998</v>
      </c>
      <c r="L124" s="84">
        <f t="shared" si="63"/>
        <v>1.5749999999999993</v>
      </c>
      <c r="M124" s="83">
        <f t="shared" si="61"/>
        <v>-0.7481249999999996</v>
      </c>
      <c r="N124" s="24"/>
      <c r="O124" s="24"/>
      <c r="P124" s="24"/>
      <c r="Q124" s="22"/>
      <c r="R124" s="21"/>
    </row>
    <row r="125" spans="2:18" x14ac:dyDescent="0.2">
      <c r="B125" s="2">
        <v>32</v>
      </c>
      <c r="C125" s="3">
        <v>0.875</v>
      </c>
      <c r="D125" s="3"/>
      <c r="E125" s="83">
        <f t="shared" si="57"/>
        <v>0.877</v>
      </c>
      <c r="F125" s="84">
        <f t="shared" si="56"/>
        <v>5</v>
      </c>
      <c r="G125" s="83">
        <f t="shared" si="58"/>
        <v>4.3849999999999998</v>
      </c>
      <c r="H125" s="1"/>
      <c r="I125" s="76">
        <f>I124+1.5</f>
        <v>15.574999999999999</v>
      </c>
      <c r="J125" s="77">
        <f>J124</f>
        <v>-1</v>
      </c>
      <c r="K125" s="83">
        <f t="shared" si="62"/>
        <v>-1</v>
      </c>
      <c r="L125" s="84">
        <f t="shared" si="63"/>
        <v>1.5</v>
      </c>
      <c r="M125" s="83">
        <f t="shared" si="61"/>
        <v>-1.5</v>
      </c>
      <c r="N125" s="20"/>
      <c r="O125" s="20"/>
      <c r="P125" s="20"/>
      <c r="R125" s="21"/>
    </row>
    <row r="126" spans="2:18" x14ac:dyDescent="0.2">
      <c r="B126" s="2"/>
      <c r="C126" s="3"/>
      <c r="D126" s="3"/>
      <c r="E126" s="83"/>
      <c r="F126" s="84"/>
      <c r="G126" s="83"/>
      <c r="H126" s="1"/>
      <c r="I126" s="74">
        <f>I125+1.5</f>
        <v>17.074999999999999</v>
      </c>
      <c r="J126" s="75">
        <f>J124</f>
        <v>-1</v>
      </c>
      <c r="K126" s="83">
        <f t="shared" si="62"/>
        <v>-1</v>
      </c>
      <c r="L126" s="84">
        <f t="shared" si="63"/>
        <v>1.5</v>
      </c>
      <c r="M126" s="83">
        <f t="shared" si="61"/>
        <v>-1.5</v>
      </c>
      <c r="N126" s="20"/>
      <c r="O126" s="20"/>
      <c r="P126" s="20"/>
      <c r="R126" s="21"/>
    </row>
    <row r="127" spans="2:18" x14ac:dyDescent="0.2">
      <c r="B127" s="2"/>
      <c r="C127" s="3"/>
      <c r="D127" s="3"/>
      <c r="E127" s="83"/>
      <c r="F127" s="84"/>
      <c r="G127" s="83"/>
      <c r="H127" s="1"/>
      <c r="I127" s="74"/>
      <c r="J127" s="75"/>
      <c r="K127" s="83"/>
      <c r="L127" s="84"/>
      <c r="M127" s="83"/>
      <c r="N127" s="20"/>
      <c r="O127" s="20"/>
      <c r="P127" s="20"/>
      <c r="R127" s="21"/>
    </row>
    <row r="128" spans="2:18" ht="15" x14ac:dyDescent="0.2">
      <c r="B128" s="1" t="s">
        <v>7</v>
      </c>
      <c r="C128" s="1"/>
      <c r="D128" s="151">
        <v>0.8</v>
      </c>
      <c r="E128" s="151"/>
      <c r="J128" s="85"/>
      <c r="K128" s="85"/>
      <c r="L128" s="85"/>
      <c r="M128" s="85"/>
      <c r="N128" s="14"/>
      <c r="O128" s="14"/>
      <c r="P128" s="14"/>
    </row>
    <row r="129" spans="2:18" x14ac:dyDescent="0.2">
      <c r="B129" s="149"/>
      <c r="C129" s="149"/>
      <c r="D129" s="149"/>
      <c r="E129" s="149"/>
      <c r="F129" s="149"/>
      <c r="G129" s="149"/>
      <c r="I129" s="149"/>
      <c r="J129" s="149"/>
      <c r="K129" s="149"/>
      <c r="L129" s="149"/>
      <c r="M129" s="149"/>
      <c r="N129" s="15"/>
      <c r="O129" s="15"/>
      <c r="P129" s="20"/>
    </row>
    <row r="130" spans="2:18" x14ac:dyDescent="0.2">
      <c r="B130" s="2">
        <v>0</v>
      </c>
      <c r="C130" s="3">
        <v>0.94</v>
      </c>
      <c r="D130" s="3"/>
      <c r="E130" s="84"/>
      <c r="F130" s="84"/>
      <c r="G130" s="84"/>
      <c r="H130" s="84"/>
      <c r="I130" s="17"/>
      <c r="J130" s="18"/>
      <c r="K130" s="83"/>
      <c r="L130" s="84"/>
      <c r="M130" s="83"/>
      <c r="N130" s="20"/>
      <c r="O130" s="20"/>
      <c r="P130" s="20"/>
      <c r="R130" s="21"/>
    </row>
    <row r="131" spans="2:18" x14ac:dyDescent="0.2">
      <c r="B131" s="2">
        <v>5</v>
      </c>
      <c r="C131" s="3">
        <v>0.92100000000000004</v>
      </c>
      <c r="D131" s="3"/>
      <c r="E131" s="83">
        <f>(C130+C131)/2</f>
        <v>0.93049999999999999</v>
      </c>
      <c r="F131" s="84">
        <f t="shared" ref="F131:F142" si="64">B131-B130</f>
        <v>5</v>
      </c>
      <c r="G131" s="83">
        <f>E131*F131</f>
        <v>4.6524999999999999</v>
      </c>
      <c r="H131" s="84"/>
      <c r="I131" s="2"/>
      <c r="J131" s="2"/>
      <c r="K131" s="83"/>
      <c r="L131" s="84"/>
      <c r="M131" s="83"/>
      <c r="N131" s="20"/>
      <c r="O131" s="20"/>
      <c r="P131" s="20"/>
      <c r="Q131" s="22"/>
      <c r="R131" s="21"/>
    </row>
    <row r="132" spans="2:18" x14ac:dyDescent="0.2">
      <c r="B132" s="2">
        <v>10</v>
      </c>
      <c r="C132" s="3">
        <v>0.90900000000000003</v>
      </c>
      <c r="D132" s="3" t="s">
        <v>21</v>
      </c>
      <c r="E132" s="83">
        <f t="shared" ref="E132:E142" si="65">(C131+C132)/2</f>
        <v>0.91500000000000004</v>
      </c>
      <c r="F132" s="84">
        <f t="shared" si="64"/>
        <v>5</v>
      </c>
      <c r="G132" s="83">
        <f t="shared" ref="G132:G142" si="66">E132*F132</f>
        <v>4.5750000000000002</v>
      </c>
      <c r="H132" s="84"/>
      <c r="I132" s="2"/>
      <c r="J132" s="2"/>
      <c r="K132" s="83"/>
      <c r="L132" s="84"/>
      <c r="M132" s="83"/>
      <c r="N132" s="20"/>
      <c r="O132" s="20"/>
      <c r="P132" s="20"/>
      <c r="Q132" s="22"/>
      <c r="R132" s="21"/>
    </row>
    <row r="133" spans="2:18" x14ac:dyDescent="0.2">
      <c r="B133" s="2">
        <v>11</v>
      </c>
      <c r="C133" s="3">
        <v>0.42499999999999999</v>
      </c>
      <c r="D133" s="3"/>
      <c r="E133" s="83">
        <f t="shared" si="65"/>
        <v>0.66700000000000004</v>
      </c>
      <c r="F133" s="84">
        <f t="shared" si="64"/>
        <v>1</v>
      </c>
      <c r="G133" s="83">
        <f t="shared" si="66"/>
        <v>0.66700000000000004</v>
      </c>
      <c r="H133" s="84"/>
      <c r="I133" s="2"/>
      <c r="J133" s="2"/>
      <c r="K133" s="83"/>
      <c r="L133" s="84"/>
      <c r="M133" s="83"/>
      <c r="N133" s="20"/>
      <c r="O133" s="20"/>
      <c r="P133" s="20"/>
      <c r="Q133" s="22"/>
      <c r="R133" s="21"/>
    </row>
    <row r="134" spans="2:18" x14ac:dyDescent="0.2">
      <c r="B134" s="2">
        <v>12</v>
      </c>
      <c r="C134" s="3">
        <v>0.111</v>
      </c>
      <c r="D134" s="3"/>
      <c r="E134" s="83">
        <f t="shared" si="65"/>
        <v>0.26800000000000002</v>
      </c>
      <c r="F134" s="84">
        <f t="shared" si="64"/>
        <v>1</v>
      </c>
      <c r="G134" s="83">
        <f t="shared" si="66"/>
        <v>0.26800000000000002</v>
      </c>
      <c r="H134" s="84"/>
      <c r="I134" s="2"/>
      <c r="J134" s="2"/>
      <c r="K134" s="83"/>
      <c r="L134" s="84"/>
      <c r="M134" s="83"/>
      <c r="N134" s="20"/>
      <c r="O134" s="20"/>
      <c r="P134" s="20"/>
      <c r="Q134" s="22"/>
      <c r="R134" s="21"/>
    </row>
    <row r="135" spans="2:18" x14ac:dyDescent="0.2">
      <c r="B135" s="2">
        <v>14</v>
      </c>
      <c r="C135" s="3">
        <v>-0.10299999999999999</v>
      </c>
      <c r="D135" s="3"/>
      <c r="E135" s="83">
        <f t="shared" si="65"/>
        <v>4.0000000000000036E-3</v>
      </c>
      <c r="F135" s="84">
        <f t="shared" si="64"/>
        <v>2</v>
      </c>
      <c r="G135" s="83">
        <f t="shared" si="66"/>
        <v>8.0000000000000071E-3</v>
      </c>
      <c r="H135" s="84"/>
      <c r="I135" s="2"/>
      <c r="J135" s="2"/>
      <c r="K135" s="83"/>
      <c r="L135" s="84"/>
      <c r="M135" s="83"/>
      <c r="N135" s="20"/>
      <c r="O135" s="20"/>
      <c r="P135" s="20"/>
      <c r="Q135" s="22"/>
      <c r="R135" s="21"/>
    </row>
    <row r="136" spans="2:18" x14ac:dyDescent="0.2">
      <c r="B136" s="2">
        <v>15.5</v>
      </c>
      <c r="C136" s="3">
        <v>-0.20899999999999999</v>
      </c>
      <c r="D136" s="3"/>
      <c r="E136" s="83">
        <f t="shared" si="65"/>
        <v>-0.156</v>
      </c>
      <c r="F136" s="84">
        <f t="shared" si="64"/>
        <v>1.5</v>
      </c>
      <c r="G136" s="83">
        <f t="shared" si="66"/>
        <v>-0.23399999999999999</v>
      </c>
      <c r="H136" s="84"/>
      <c r="I136" s="2"/>
      <c r="J136" s="2"/>
      <c r="K136" s="83"/>
      <c r="L136" s="84"/>
      <c r="M136" s="83"/>
      <c r="N136" s="20"/>
      <c r="O136" s="20"/>
      <c r="P136" s="20"/>
      <c r="Q136" s="22"/>
      <c r="R136" s="21"/>
    </row>
    <row r="137" spans="2:18" x14ac:dyDescent="0.2">
      <c r="B137" s="2">
        <v>17</v>
      </c>
      <c r="C137" s="3">
        <v>-0.104</v>
      </c>
      <c r="D137" s="3"/>
      <c r="E137" s="83">
        <f t="shared" si="65"/>
        <v>-0.1565</v>
      </c>
      <c r="F137" s="84">
        <f t="shared" si="64"/>
        <v>1.5</v>
      </c>
      <c r="G137" s="83">
        <f t="shared" si="66"/>
        <v>-0.23475000000000001</v>
      </c>
      <c r="H137" s="84"/>
      <c r="I137" s="2">
        <v>0</v>
      </c>
      <c r="J137" s="3">
        <v>0.94</v>
      </c>
      <c r="K137" s="83"/>
      <c r="L137" s="84"/>
      <c r="M137" s="83"/>
      <c r="N137" s="20"/>
      <c r="O137" s="20"/>
      <c r="P137" s="20"/>
      <c r="Q137" s="22"/>
      <c r="R137" s="21"/>
    </row>
    <row r="138" spans="2:18" x14ac:dyDescent="0.2">
      <c r="B138" s="2">
        <v>19</v>
      </c>
      <c r="C138" s="3">
        <v>0.11600000000000001</v>
      </c>
      <c r="D138" s="3"/>
      <c r="E138" s="83">
        <f t="shared" si="65"/>
        <v>6.0000000000000053E-3</v>
      </c>
      <c r="F138" s="84">
        <f t="shared" si="64"/>
        <v>2</v>
      </c>
      <c r="G138" s="83">
        <f t="shared" si="66"/>
        <v>1.2000000000000011E-2</v>
      </c>
      <c r="H138" s="84"/>
      <c r="I138" s="2">
        <v>5</v>
      </c>
      <c r="J138" s="3">
        <v>0.92100000000000004</v>
      </c>
      <c r="K138" s="83">
        <f>AVERAGE(J137,J138)</f>
        <v>0.93049999999999999</v>
      </c>
      <c r="L138" s="84">
        <f>I138-I137</f>
        <v>5</v>
      </c>
      <c r="M138" s="83">
        <f t="shared" ref="M138:M142" si="67">L138*K138</f>
        <v>4.6524999999999999</v>
      </c>
      <c r="N138" s="24"/>
      <c r="O138" s="24"/>
      <c r="P138" s="24"/>
      <c r="Q138" s="22"/>
      <c r="R138" s="21"/>
    </row>
    <row r="139" spans="2:18" x14ac:dyDescent="0.2">
      <c r="B139" s="2">
        <v>20</v>
      </c>
      <c r="C139" s="3">
        <v>0.441</v>
      </c>
      <c r="D139" s="3"/>
      <c r="E139" s="83">
        <f t="shared" si="65"/>
        <v>0.27850000000000003</v>
      </c>
      <c r="F139" s="84">
        <f t="shared" si="64"/>
        <v>1</v>
      </c>
      <c r="G139" s="83">
        <f t="shared" si="66"/>
        <v>0.27850000000000003</v>
      </c>
      <c r="H139" s="84"/>
      <c r="I139" s="2">
        <v>10</v>
      </c>
      <c r="J139" s="3">
        <v>0.90900000000000003</v>
      </c>
      <c r="K139" s="83">
        <f t="shared" ref="K139:K142" si="68">AVERAGE(J138,J139)</f>
        <v>0.91500000000000004</v>
      </c>
      <c r="L139" s="84">
        <f t="shared" ref="L139:L142" si="69">I139-I138</f>
        <v>5</v>
      </c>
      <c r="M139" s="83">
        <f t="shared" si="67"/>
        <v>4.5750000000000002</v>
      </c>
      <c r="N139" s="20"/>
      <c r="O139" s="20"/>
      <c r="P139" s="20"/>
      <c r="Q139" s="22"/>
      <c r="R139" s="21"/>
    </row>
    <row r="140" spans="2:18" x14ac:dyDescent="0.2">
      <c r="B140" s="2">
        <v>21</v>
      </c>
      <c r="C140" s="3">
        <v>0.85499999999999998</v>
      </c>
      <c r="D140" s="3" t="s">
        <v>22</v>
      </c>
      <c r="E140" s="83">
        <f t="shared" si="65"/>
        <v>0.64800000000000002</v>
      </c>
      <c r="F140" s="84">
        <f t="shared" si="64"/>
        <v>1</v>
      </c>
      <c r="G140" s="83">
        <f t="shared" si="66"/>
        <v>0.64800000000000002</v>
      </c>
      <c r="H140" s="1"/>
      <c r="I140" s="2">
        <v>11</v>
      </c>
      <c r="J140" s="3">
        <v>0.42499999999999999</v>
      </c>
      <c r="K140" s="83">
        <f t="shared" si="68"/>
        <v>0.66700000000000004</v>
      </c>
      <c r="L140" s="84">
        <f t="shared" si="69"/>
        <v>1</v>
      </c>
      <c r="M140" s="83">
        <f t="shared" si="67"/>
        <v>0.66700000000000004</v>
      </c>
      <c r="N140" s="24"/>
      <c r="O140" s="24"/>
      <c r="P140" s="24"/>
      <c r="Q140" s="22"/>
      <c r="R140" s="21"/>
    </row>
    <row r="141" spans="2:18" x14ac:dyDescent="0.2">
      <c r="B141" s="2">
        <v>25</v>
      </c>
      <c r="C141" s="3">
        <v>0.84599999999999997</v>
      </c>
      <c r="D141" s="3"/>
      <c r="E141" s="83">
        <f t="shared" si="65"/>
        <v>0.85050000000000003</v>
      </c>
      <c r="F141" s="84">
        <f t="shared" si="64"/>
        <v>4</v>
      </c>
      <c r="G141" s="83">
        <f t="shared" si="66"/>
        <v>3.4020000000000001</v>
      </c>
      <c r="H141" s="1"/>
      <c r="I141" s="2">
        <v>12</v>
      </c>
      <c r="J141" s="3">
        <v>0.111</v>
      </c>
      <c r="K141" s="83">
        <f t="shared" si="68"/>
        <v>0.26800000000000002</v>
      </c>
      <c r="L141" s="84">
        <f t="shared" si="69"/>
        <v>1</v>
      </c>
      <c r="M141" s="83">
        <f t="shared" si="67"/>
        <v>0.26800000000000002</v>
      </c>
      <c r="N141" s="24"/>
      <c r="O141" s="24"/>
      <c r="P141" s="24"/>
      <c r="Q141" s="22"/>
      <c r="R141" s="21"/>
    </row>
    <row r="142" spans="2:18" x14ac:dyDescent="0.2">
      <c r="B142" s="2">
        <v>30</v>
      </c>
      <c r="C142" s="3">
        <v>0.83399999999999996</v>
      </c>
      <c r="D142" s="3"/>
      <c r="E142" s="83">
        <f t="shared" si="65"/>
        <v>0.84</v>
      </c>
      <c r="F142" s="84">
        <f t="shared" si="64"/>
        <v>5</v>
      </c>
      <c r="G142" s="83">
        <f t="shared" si="66"/>
        <v>4.2</v>
      </c>
      <c r="H142" s="1"/>
      <c r="I142" s="74">
        <f>I141+(J141-J142)*1.5</f>
        <v>13.666499999999999</v>
      </c>
      <c r="J142" s="75">
        <v>-1</v>
      </c>
      <c r="K142" s="83">
        <f t="shared" si="68"/>
        <v>-0.44450000000000001</v>
      </c>
      <c r="L142" s="84">
        <f t="shared" si="69"/>
        <v>1.6664999999999992</v>
      </c>
      <c r="M142" s="83">
        <f t="shared" si="67"/>
        <v>-0.74075924999999965</v>
      </c>
      <c r="N142" s="20"/>
      <c r="O142" s="20"/>
      <c r="P142" s="20"/>
      <c r="R142" s="21"/>
    </row>
    <row r="143" spans="2:18" ht="15" x14ac:dyDescent="0.2">
      <c r="B143" s="85"/>
      <c r="C143" s="30"/>
      <c r="D143" s="30"/>
      <c r="E143" s="85"/>
      <c r="F143" s="84"/>
      <c r="G143" s="83"/>
      <c r="H143" s="159" t="s">
        <v>10</v>
      </c>
      <c r="I143" s="159"/>
      <c r="J143" s="83" t="e">
        <f>#REF!</f>
        <v>#REF!</v>
      </c>
      <c r="K143" s="83" t="s">
        <v>11</v>
      </c>
      <c r="L143" s="84" t="e">
        <f>#REF!</f>
        <v>#REF!</v>
      </c>
      <c r="M143" s="83" t="e">
        <f>J143-L143</f>
        <v>#REF!</v>
      </c>
      <c r="N143" s="24"/>
      <c r="O143" s="14"/>
      <c r="P143" s="14"/>
    </row>
    <row r="144" spans="2:18" ht="15" x14ac:dyDescent="0.2">
      <c r="B144" s="1" t="s">
        <v>7</v>
      </c>
      <c r="C144" s="1"/>
      <c r="D144" s="151">
        <v>0.9</v>
      </c>
      <c r="E144" s="151"/>
      <c r="J144" s="85"/>
      <c r="K144" s="85"/>
      <c r="L144" s="85"/>
      <c r="M144" s="85"/>
      <c r="N144" s="14"/>
      <c r="O144" s="14"/>
      <c r="P144" s="14"/>
    </row>
    <row r="145" spans="2:18" x14ac:dyDescent="0.2">
      <c r="B145" s="149"/>
      <c r="C145" s="149"/>
      <c r="D145" s="149"/>
      <c r="E145" s="149"/>
      <c r="F145" s="149"/>
      <c r="G145" s="149"/>
      <c r="I145" s="149"/>
      <c r="J145" s="149"/>
      <c r="K145" s="149"/>
      <c r="L145" s="149"/>
      <c r="M145" s="149"/>
      <c r="N145" s="15"/>
      <c r="O145" s="15"/>
      <c r="P145" s="20"/>
    </row>
    <row r="146" spans="2:18" x14ac:dyDescent="0.2">
      <c r="B146" s="2">
        <v>0</v>
      </c>
      <c r="C146" s="3">
        <v>0.90900000000000003</v>
      </c>
      <c r="D146" s="3"/>
      <c r="E146" s="84"/>
      <c r="F146" s="84"/>
      <c r="G146" s="84"/>
      <c r="H146" s="84"/>
      <c r="I146" s="17"/>
      <c r="J146" s="18"/>
      <c r="K146" s="83"/>
      <c r="L146" s="84"/>
      <c r="M146" s="83"/>
      <c r="N146" s="20"/>
      <c r="O146" s="20"/>
      <c r="P146" s="20"/>
      <c r="R146" s="21"/>
    </row>
    <row r="147" spans="2:18" x14ac:dyDescent="0.2">
      <c r="B147" s="2">
        <v>5</v>
      </c>
      <c r="C147" s="3">
        <v>0.90400000000000003</v>
      </c>
      <c r="D147" s="3"/>
      <c r="E147" s="83">
        <f>(C146+C147)/2</f>
        <v>0.90650000000000008</v>
      </c>
      <c r="F147" s="84">
        <f t="shared" ref="F147:F158" si="70">B147-B146</f>
        <v>5</v>
      </c>
      <c r="G147" s="83">
        <f>E147*F147</f>
        <v>4.5325000000000006</v>
      </c>
      <c r="H147" s="84"/>
      <c r="I147" s="2"/>
      <c r="J147" s="2"/>
      <c r="K147" s="83"/>
      <c r="L147" s="84"/>
      <c r="M147" s="83"/>
      <c r="N147" s="20"/>
      <c r="O147" s="20"/>
      <c r="P147" s="20"/>
      <c r="Q147" s="22"/>
      <c r="R147" s="21"/>
    </row>
    <row r="148" spans="2:18" x14ac:dyDescent="0.2">
      <c r="B148" s="2">
        <v>10</v>
      </c>
      <c r="C148" s="3">
        <v>0.89100000000000001</v>
      </c>
      <c r="D148" s="3" t="s">
        <v>21</v>
      </c>
      <c r="E148" s="83">
        <f t="shared" ref="E148:E158" si="71">(C147+C148)/2</f>
        <v>0.89749999999999996</v>
      </c>
      <c r="F148" s="84">
        <f t="shared" si="70"/>
        <v>5</v>
      </c>
      <c r="G148" s="83">
        <f t="shared" ref="G148:G158" si="72">E148*F148</f>
        <v>4.4874999999999998</v>
      </c>
      <c r="H148" s="84"/>
      <c r="I148" s="2"/>
      <c r="J148" s="2"/>
      <c r="K148" s="83"/>
      <c r="L148" s="84"/>
      <c r="M148" s="83"/>
      <c r="N148" s="20"/>
      <c r="O148" s="20"/>
      <c r="P148" s="20"/>
      <c r="Q148" s="22"/>
      <c r="R148" s="21"/>
    </row>
    <row r="149" spans="2:18" x14ac:dyDescent="0.2">
      <c r="B149" s="2">
        <v>11</v>
      </c>
      <c r="C149" s="3">
        <v>0.51</v>
      </c>
      <c r="D149" s="3"/>
      <c r="E149" s="83">
        <f t="shared" si="71"/>
        <v>0.70050000000000001</v>
      </c>
      <c r="F149" s="84">
        <f t="shared" si="70"/>
        <v>1</v>
      </c>
      <c r="G149" s="83">
        <f t="shared" si="72"/>
        <v>0.70050000000000001</v>
      </c>
      <c r="H149" s="84"/>
      <c r="I149" s="2"/>
      <c r="J149" s="2"/>
      <c r="K149" s="83"/>
      <c r="L149" s="84"/>
      <c r="M149" s="83"/>
      <c r="N149" s="20"/>
      <c r="O149" s="20"/>
      <c r="P149" s="20"/>
      <c r="Q149" s="22"/>
      <c r="R149" s="21"/>
    </row>
    <row r="150" spans="2:18" x14ac:dyDescent="0.2">
      <c r="B150" s="2">
        <v>12</v>
      </c>
      <c r="C150" s="3">
        <v>0.221</v>
      </c>
      <c r="D150" s="3"/>
      <c r="E150" s="83">
        <f t="shared" si="71"/>
        <v>0.36549999999999999</v>
      </c>
      <c r="F150" s="84">
        <f t="shared" si="70"/>
        <v>1</v>
      </c>
      <c r="G150" s="83">
        <f t="shared" si="72"/>
        <v>0.36549999999999999</v>
      </c>
      <c r="H150" s="84"/>
      <c r="I150" s="2"/>
      <c r="J150" s="2"/>
      <c r="K150" s="83"/>
      <c r="L150" s="84"/>
      <c r="M150" s="83"/>
      <c r="N150" s="20"/>
      <c r="O150" s="20"/>
      <c r="P150" s="20"/>
      <c r="Q150" s="22"/>
      <c r="R150" s="21"/>
    </row>
    <row r="151" spans="2:18" x14ac:dyDescent="0.2">
      <c r="B151" s="2">
        <v>13</v>
      </c>
      <c r="C151" s="3">
        <v>2.1000000000000001E-2</v>
      </c>
      <c r="D151" s="3"/>
      <c r="E151" s="83">
        <f t="shared" si="71"/>
        <v>0.121</v>
      </c>
      <c r="F151" s="84">
        <f t="shared" si="70"/>
        <v>1</v>
      </c>
      <c r="G151" s="83">
        <f t="shared" si="72"/>
        <v>0.121</v>
      </c>
      <c r="H151" s="84"/>
      <c r="I151" s="2"/>
      <c r="J151" s="2"/>
      <c r="K151" s="83"/>
      <c r="L151" s="84"/>
      <c r="M151" s="83"/>
      <c r="N151" s="20"/>
      <c r="O151" s="20"/>
      <c r="P151" s="20"/>
      <c r="Q151" s="22"/>
      <c r="R151" s="21"/>
    </row>
    <row r="152" spans="2:18" x14ac:dyDescent="0.2">
      <c r="B152" s="2">
        <v>14.5</v>
      </c>
      <c r="C152" s="3">
        <v>-7.0999999999999994E-2</v>
      </c>
      <c r="D152" s="3"/>
      <c r="E152" s="83">
        <f t="shared" si="71"/>
        <v>-2.4999999999999994E-2</v>
      </c>
      <c r="F152" s="84">
        <f t="shared" si="70"/>
        <v>1.5</v>
      </c>
      <c r="G152" s="83">
        <f t="shared" si="72"/>
        <v>-3.7499999999999992E-2</v>
      </c>
      <c r="H152" s="84"/>
      <c r="I152" s="2">
        <v>0</v>
      </c>
      <c r="J152" s="3">
        <v>0.90900000000000003</v>
      </c>
      <c r="K152" s="83"/>
      <c r="L152" s="84"/>
      <c r="M152" s="83"/>
      <c r="N152" s="20"/>
      <c r="O152" s="20"/>
      <c r="P152" s="20"/>
      <c r="Q152" s="22"/>
      <c r="R152" s="21"/>
    </row>
    <row r="153" spans="2:18" x14ac:dyDescent="0.2">
      <c r="B153" s="2">
        <v>16</v>
      </c>
      <c r="C153" s="3">
        <v>0.03</v>
      </c>
      <c r="D153" s="3"/>
      <c r="E153" s="83">
        <f t="shared" si="71"/>
        <v>-2.0499999999999997E-2</v>
      </c>
      <c r="F153" s="84">
        <f t="shared" si="70"/>
        <v>1.5</v>
      </c>
      <c r="G153" s="83">
        <f t="shared" si="72"/>
        <v>-3.0749999999999996E-2</v>
      </c>
      <c r="H153" s="84"/>
      <c r="I153" s="2">
        <v>5</v>
      </c>
      <c r="J153" s="3">
        <v>0.90400000000000003</v>
      </c>
      <c r="K153" s="83">
        <f t="shared" ref="K153:K158" si="73">AVERAGE(J152,J153)</f>
        <v>0.90650000000000008</v>
      </c>
      <c r="L153" s="84">
        <f t="shared" ref="L153:L158" si="74">I153-I152</f>
        <v>5</v>
      </c>
      <c r="M153" s="83">
        <f t="shared" ref="M153:M158" si="75">L153*K153</f>
        <v>4.5325000000000006</v>
      </c>
      <c r="N153" s="20"/>
      <c r="O153" s="20"/>
      <c r="P153" s="20"/>
      <c r="Q153" s="22"/>
      <c r="R153" s="21"/>
    </row>
    <row r="154" spans="2:18" x14ac:dyDescent="0.2">
      <c r="B154" s="2">
        <v>17</v>
      </c>
      <c r="C154" s="3">
        <v>0.214</v>
      </c>
      <c r="D154" s="3"/>
      <c r="E154" s="83">
        <f t="shared" si="71"/>
        <v>0.122</v>
      </c>
      <c r="F154" s="84">
        <f t="shared" si="70"/>
        <v>1</v>
      </c>
      <c r="G154" s="83">
        <f t="shared" si="72"/>
        <v>0.122</v>
      </c>
      <c r="H154" s="84"/>
      <c r="I154" s="2">
        <v>10</v>
      </c>
      <c r="J154" s="3">
        <v>0.89100000000000001</v>
      </c>
      <c r="K154" s="83">
        <f t="shared" si="73"/>
        <v>0.89749999999999996</v>
      </c>
      <c r="L154" s="84">
        <f t="shared" si="74"/>
        <v>5</v>
      </c>
      <c r="M154" s="83">
        <f t="shared" si="75"/>
        <v>4.4874999999999998</v>
      </c>
      <c r="N154" s="24"/>
      <c r="O154" s="24"/>
      <c r="P154" s="24"/>
      <c r="Q154" s="22"/>
      <c r="R154" s="21"/>
    </row>
    <row r="155" spans="2:18" x14ac:dyDescent="0.2">
      <c r="B155" s="2">
        <v>18</v>
      </c>
      <c r="C155" s="3">
        <v>0.46600000000000003</v>
      </c>
      <c r="D155" s="3"/>
      <c r="E155" s="83">
        <f t="shared" si="71"/>
        <v>0.34</v>
      </c>
      <c r="F155" s="84">
        <f t="shared" si="70"/>
        <v>1</v>
      </c>
      <c r="G155" s="83">
        <f t="shared" si="72"/>
        <v>0.34</v>
      </c>
      <c r="H155" s="84"/>
      <c r="I155" s="74">
        <f>I154+(J154-J155)*1.5</f>
        <v>12.836500000000001</v>
      </c>
      <c r="J155" s="75">
        <v>-1</v>
      </c>
      <c r="K155" s="83">
        <f t="shared" si="73"/>
        <v>-5.4499999999999993E-2</v>
      </c>
      <c r="L155" s="84">
        <f t="shared" si="74"/>
        <v>2.8365000000000009</v>
      </c>
      <c r="M155" s="83">
        <f t="shared" si="75"/>
        <v>-0.15458925000000004</v>
      </c>
      <c r="N155" s="20"/>
      <c r="O155" s="20"/>
      <c r="P155" s="20"/>
      <c r="Q155" s="22"/>
      <c r="R155" s="21"/>
    </row>
    <row r="156" spans="2:18" x14ac:dyDescent="0.2">
      <c r="B156" s="2">
        <v>19</v>
      </c>
      <c r="C156" s="3">
        <v>0.81100000000000005</v>
      </c>
      <c r="D156" s="3" t="s">
        <v>22</v>
      </c>
      <c r="E156" s="83">
        <f t="shared" si="71"/>
        <v>0.63850000000000007</v>
      </c>
      <c r="F156" s="84">
        <f t="shared" si="70"/>
        <v>1</v>
      </c>
      <c r="G156" s="83">
        <f t="shared" si="72"/>
        <v>0.63850000000000007</v>
      </c>
      <c r="H156" s="1"/>
      <c r="I156" s="76">
        <f>I155+1.5</f>
        <v>14.336500000000001</v>
      </c>
      <c r="J156" s="77">
        <f>J155</f>
        <v>-1</v>
      </c>
      <c r="K156" s="83">
        <f t="shared" si="73"/>
        <v>-1</v>
      </c>
      <c r="L156" s="84">
        <f t="shared" si="74"/>
        <v>1.5</v>
      </c>
      <c r="M156" s="83">
        <f t="shared" si="75"/>
        <v>-1.5</v>
      </c>
      <c r="N156" s="24"/>
      <c r="O156" s="24"/>
      <c r="P156" s="24"/>
      <c r="Q156" s="22"/>
      <c r="R156" s="21"/>
    </row>
    <row r="157" spans="2:18" x14ac:dyDescent="0.2">
      <c r="B157" s="2">
        <v>25</v>
      </c>
      <c r="C157" s="3">
        <v>0.8</v>
      </c>
      <c r="D157" s="3"/>
      <c r="E157" s="83">
        <f t="shared" si="71"/>
        <v>0.8055000000000001</v>
      </c>
      <c r="F157" s="84">
        <f t="shared" si="70"/>
        <v>6</v>
      </c>
      <c r="G157" s="83">
        <f t="shared" si="72"/>
        <v>4.8330000000000002</v>
      </c>
      <c r="H157" s="1"/>
      <c r="I157" s="74">
        <f>I156+1.5</f>
        <v>15.836500000000001</v>
      </c>
      <c r="J157" s="75">
        <f>J155</f>
        <v>-1</v>
      </c>
      <c r="K157" s="83">
        <f t="shared" si="73"/>
        <v>-1</v>
      </c>
      <c r="L157" s="84">
        <f t="shared" si="74"/>
        <v>1.5</v>
      </c>
      <c r="M157" s="83">
        <f t="shared" si="75"/>
        <v>-1.5</v>
      </c>
      <c r="N157" s="24"/>
      <c r="O157" s="24"/>
      <c r="P157" s="24"/>
      <c r="Q157" s="22"/>
      <c r="R157" s="21"/>
    </row>
    <row r="158" spans="2:18" x14ac:dyDescent="0.2">
      <c r="B158" s="2">
        <v>30</v>
      </c>
      <c r="C158" s="3">
        <v>0.79400000000000004</v>
      </c>
      <c r="D158" s="3"/>
      <c r="E158" s="83">
        <f t="shared" si="71"/>
        <v>0.79700000000000004</v>
      </c>
      <c r="F158" s="84">
        <f t="shared" si="70"/>
        <v>5</v>
      </c>
      <c r="G158" s="83">
        <f t="shared" si="72"/>
        <v>3.9850000000000003</v>
      </c>
      <c r="H158" s="1"/>
      <c r="I158" s="74">
        <f>I157+(J158-J157)*1.5</f>
        <v>18.1615</v>
      </c>
      <c r="J158" s="78">
        <v>0.55000000000000004</v>
      </c>
      <c r="K158" s="83">
        <f t="shared" si="73"/>
        <v>-0.22499999999999998</v>
      </c>
      <c r="L158" s="84">
        <f t="shared" si="74"/>
        <v>2.3249999999999993</v>
      </c>
      <c r="M158" s="83">
        <f t="shared" si="75"/>
        <v>-0.52312499999999984</v>
      </c>
      <c r="N158" s="20"/>
      <c r="O158" s="20"/>
      <c r="P158" s="20"/>
      <c r="R158" s="21"/>
    </row>
    <row r="159" spans="2:18" x14ac:dyDescent="0.2">
      <c r="B159" s="2"/>
      <c r="C159" s="3"/>
      <c r="D159" s="3"/>
      <c r="E159" s="83"/>
      <c r="F159" s="84"/>
      <c r="G159" s="83"/>
      <c r="H159" s="84"/>
      <c r="I159" s="84"/>
      <c r="J159" s="83"/>
      <c r="K159" s="83"/>
      <c r="L159" s="84"/>
      <c r="M159" s="83"/>
      <c r="N159" s="20"/>
      <c r="O159" s="20"/>
      <c r="P159" s="20"/>
      <c r="Q159" s="22"/>
      <c r="R159" s="21"/>
    </row>
    <row r="160" spans="2:18" ht="15" x14ac:dyDescent="0.2">
      <c r="B160" s="1" t="s">
        <v>7</v>
      </c>
      <c r="C160" s="1"/>
      <c r="D160" s="151">
        <v>1</v>
      </c>
      <c r="E160" s="151"/>
      <c r="J160" s="85"/>
      <c r="K160" s="85"/>
      <c r="L160" s="85"/>
      <c r="M160" s="85"/>
      <c r="N160" s="14"/>
      <c r="O160" s="14"/>
      <c r="P160" s="14"/>
    </row>
    <row r="161" spans="2:18" x14ac:dyDescent="0.2">
      <c r="B161" s="149"/>
      <c r="C161" s="149"/>
      <c r="D161" s="149"/>
      <c r="E161" s="149"/>
      <c r="F161" s="149"/>
      <c r="G161" s="149"/>
      <c r="I161" s="149"/>
      <c r="J161" s="149"/>
      <c r="K161" s="149"/>
      <c r="L161" s="149"/>
      <c r="M161" s="149"/>
      <c r="N161" s="15"/>
      <c r="O161" s="15"/>
      <c r="P161" s="20"/>
    </row>
    <row r="162" spans="2:18" x14ac:dyDescent="0.2">
      <c r="B162" s="2">
        <v>0</v>
      </c>
      <c r="C162" s="3">
        <v>0.81</v>
      </c>
      <c r="D162" s="3"/>
      <c r="E162" s="84"/>
      <c r="F162" s="84"/>
      <c r="G162" s="84"/>
      <c r="H162" s="84"/>
      <c r="I162" s="17"/>
      <c r="J162" s="18"/>
      <c r="K162" s="83"/>
      <c r="L162" s="84"/>
      <c r="M162" s="83"/>
      <c r="N162" s="20"/>
      <c r="O162" s="20"/>
      <c r="P162" s="20"/>
      <c r="R162" s="21"/>
    </row>
    <row r="163" spans="2:18" x14ac:dyDescent="0.2">
      <c r="B163" s="2">
        <v>5</v>
      </c>
      <c r="C163" s="3">
        <v>0.8</v>
      </c>
      <c r="D163" s="3"/>
      <c r="E163" s="83">
        <f>(C162+C163)/2</f>
        <v>0.80500000000000005</v>
      </c>
      <c r="F163" s="84">
        <f t="shared" ref="F163:F174" si="76">B163-B162</f>
        <v>5</v>
      </c>
      <c r="G163" s="83">
        <f>E163*F163</f>
        <v>4.0250000000000004</v>
      </c>
      <c r="H163" s="84"/>
      <c r="I163" s="2"/>
      <c r="J163" s="2"/>
      <c r="K163" s="83"/>
      <c r="L163" s="84"/>
      <c r="M163" s="83"/>
      <c r="N163" s="20"/>
      <c r="O163" s="20"/>
      <c r="P163" s="20"/>
      <c r="Q163" s="22"/>
      <c r="R163" s="21"/>
    </row>
    <row r="164" spans="2:18" x14ac:dyDescent="0.2">
      <c r="B164" s="2">
        <v>10</v>
      </c>
      <c r="C164" s="3">
        <v>0.79500000000000004</v>
      </c>
      <c r="D164" s="3" t="s">
        <v>21</v>
      </c>
      <c r="E164" s="83">
        <f t="shared" ref="E164:E174" si="77">(C163+C164)/2</f>
        <v>0.7975000000000001</v>
      </c>
      <c r="F164" s="84">
        <f t="shared" si="76"/>
        <v>5</v>
      </c>
      <c r="G164" s="83">
        <f t="shared" ref="G164:G174" si="78">E164*F164</f>
        <v>3.9875000000000007</v>
      </c>
      <c r="H164" s="84"/>
      <c r="I164" s="2"/>
      <c r="J164" s="2"/>
      <c r="K164" s="83"/>
      <c r="L164" s="84"/>
      <c r="M164" s="83"/>
      <c r="N164" s="20"/>
      <c r="O164" s="20"/>
      <c r="P164" s="20"/>
      <c r="Q164" s="22"/>
      <c r="R164" s="21"/>
    </row>
    <row r="165" spans="2:18" x14ac:dyDescent="0.2">
      <c r="B165" s="2">
        <v>11</v>
      </c>
      <c r="C165" s="3">
        <v>0.49</v>
      </c>
      <c r="D165" s="3"/>
      <c r="E165" s="83">
        <f t="shared" si="77"/>
        <v>0.64250000000000007</v>
      </c>
      <c r="F165" s="84">
        <f t="shared" si="76"/>
        <v>1</v>
      </c>
      <c r="G165" s="83">
        <f t="shared" si="78"/>
        <v>0.64250000000000007</v>
      </c>
      <c r="H165" s="84"/>
      <c r="I165" s="2"/>
      <c r="J165" s="2"/>
      <c r="K165" s="83"/>
      <c r="L165" s="84"/>
      <c r="M165" s="83"/>
      <c r="N165" s="20"/>
      <c r="O165" s="20"/>
      <c r="P165" s="20"/>
      <c r="Q165" s="22"/>
      <c r="R165" s="21"/>
    </row>
    <row r="166" spans="2:18" x14ac:dyDescent="0.2">
      <c r="B166" s="2">
        <v>12</v>
      </c>
      <c r="C166" s="3">
        <v>0.29399999999999998</v>
      </c>
      <c r="D166" s="3"/>
      <c r="E166" s="83">
        <f t="shared" si="77"/>
        <v>0.39200000000000002</v>
      </c>
      <c r="F166" s="84">
        <f t="shared" si="76"/>
        <v>1</v>
      </c>
      <c r="G166" s="83">
        <f t="shared" si="78"/>
        <v>0.39200000000000002</v>
      </c>
      <c r="H166" s="84"/>
      <c r="I166" s="2"/>
      <c r="J166" s="2"/>
      <c r="K166" s="83"/>
      <c r="L166" s="84"/>
      <c r="M166" s="83"/>
      <c r="N166" s="20"/>
      <c r="O166" s="20"/>
      <c r="P166" s="20"/>
      <c r="Q166" s="22"/>
      <c r="R166" s="21"/>
    </row>
    <row r="167" spans="2:18" x14ac:dyDescent="0.2">
      <c r="B167" s="2">
        <v>13</v>
      </c>
      <c r="C167" s="3">
        <v>0.111</v>
      </c>
      <c r="D167" s="3"/>
      <c r="E167" s="83">
        <f t="shared" si="77"/>
        <v>0.20249999999999999</v>
      </c>
      <c r="F167" s="84">
        <f t="shared" si="76"/>
        <v>1</v>
      </c>
      <c r="G167" s="83">
        <f t="shared" si="78"/>
        <v>0.20249999999999999</v>
      </c>
      <c r="H167" s="84"/>
      <c r="I167" s="2"/>
      <c r="J167" s="2"/>
      <c r="K167" s="83"/>
      <c r="L167" s="84"/>
      <c r="M167" s="83"/>
      <c r="N167" s="20"/>
      <c r="O167" s="20"/>
      <c r="P167" s="20"/>
      <c r="Q167" s="22"/>
      <c r="R167" s="21"/>
    </row>
    <row r="168" spans="2:18" x14ac:dyDescent="0.2">
      <c r="B168" s="2">
        <v>14</v>
      </c>
      <c r="C168" s="3">
        <v>8.9999999999999993E-3</v>
      </c>
      <c r="D168" s="3"/>
      <c r="E168" s="83">
        <f t="shared" si="77"/>
        <v>0.06</v>
      </c>
      <c r="F168" s="84">
        <f t="shared" si="76"/>
        <v>1</v>
      </c>
      <c r="G168" s="83">
        <f t="shared" si="78"/>
        <v>0.06</v>
      </c>
      <c r="H168" s="84"/>
      <c r="I168" s="2">
        <v>0</v>
      </c>
      <c r="J168" s="3">
        <v>0.81</v>
      </c>
      <c r="K168" s="83"/>
      <c r="L168" s="84"/>
      <c r="M168" s="83"/>
      <c r="N168" s="20"/>
      <c r="O168" s="20"/>
      <c r="P168" s="20"/>
      <c r="Q168" s="22"/>
      <c r="R168" s="21"/>
    </row>
    <row r="169" spans="2:18" x14ac:dyDescent="0.2">
      <c r="B169" s="2">
        <v>15</v>
      </c>
      <c r="C169" s="3">
        <v>0.114</v>
      </c>
      <c r="D169" s="3"/>
      <c r="E169" s="83">
        <f t="shared" si="77"/>
        <v>6.1499999999999999E-2</v>
      </c>
      <c r="F169" s="84">
        <f t="shared" si="76"/>
        <v>1</v>
      </c>
      <c r="G169" s="83">
        <f t="shared" si="78"/>
        <v>6.1499999999999999E-2</v>
      </c>
      <c r="H169" s="84"/>
      <c r="I169" s="2">
        <v>5</v>
      </c>
      <c r="J169" s="3">
        <v>0.8</v>
      </c>
      <c r="K169" s="83">
        <f t="shared" ref="K169:K174" si="79">AVERAGE(J168,J169)</f>
        <v>0.80500000000000005</v>
      </c>
      <c r="L169" s="84">
        <f t="shared" ref="L169:L174" si="80">I169-I168</f>
        <v>5</v>
      </c>
      <c r="M169" s="83">
        <f t="shared" ref="M169:M174" si="81">L169*K169</f>
        <v>4.0250000000000004</v>
      </c>
      <c r="N169" s="20"/>
      <c r="O169" s="20"/>
      <c r="P169" s="20"/>
      <c r="Q169" s="22"/>
      <c r="R169" s="21"/>
    </row>
    <row r="170" spans="2:18" x14ac:dyDescent="0.2">
      <c r="B170" s="2">
        <v>16</v>
      </c>
      <c r="C170" s="3">
        <v>0.23</v>
      </c>
      <c r="D170" s="3"/>
      <c r="E170" s="83">
        <f t="shared" si="77"/>
        <v>0.17200000000000001</v>
      </c>
      <c r="F170" s="84">
        <f t="shared" si="76"/>
        <v>1</v>
      </c>
      <c r="G170" s="83">
        <f t="shared" si="78"/>
        <v>0.17200000000000001</v>
      </c>
      <c r="H170" s="84"/>
      <c r="I170" s="2">
        <v>10</v>
      </c>
      <c r="J170" s="3">
        <v>0.79500000000000004</v>
      </c>
      <c r="K170" s="83">
        <f t="shared" si="79"/>
        <v>0.7975000000000001</v>
      </c>
      <c r="L170" s="84">
        <f t="shared" si="80"/>
        <v>5</v>
      </c>
      <c r="M170" s="83">
        <f t="shared" si="81"/>
        <v>3.9875000000000007</v>
      </c>
      <c r="N170" s="24"/>
      <c r="O170" s="24"/>
      <c r="P170" s="24"/>
      <c r="Q170" s="22"/>
      <c r="R170" s="21"/>
    </row>
    <row r="171" spans="2:18" x14ac:dyDescent="0.2">
      <c r="B171" s="2">
        <v>17</v>
      </c>
      <c r="C171" s="3">
        <v>0.41599999999999998</v>
      </c>
      <c r="D171" s="3"/>
      <c r="E171" s="83">
        <f t="shared" si="77"/>
        <v>0.32300000000000001</v>
      </c>
      <c r="F171" s="84">
        <f t="shared" si="76"/>
        <v>1</v>
      </c>
      <c r="G171" s="83">
        <f t="shared" si="78"/>
        <v>0.32300000000000001</v>
      </c>
      <c r="H171" s="84"/>
      <c r="I171" s="74">
        <f>I170+(J170-J171)*1.5</f>
        <v>12.692499999999999</v>
      </c>
      <c r="J171" s="75">
        <v>-1</v>
      </c>
      <c r="K171" s="83">
        <f t="shared" si="79"/>
        <v>-0.10249999999999998</v>
      </c>
      <c r="L171" s="84">
        <f t="shared" si="80"/>
        <v>2.692499999999999</v>
      </c>
      <c r="M171" s="83">
        <f t="shared" si="81"/>
        <v>-0.27598124999999984</v>
      </c>
      <c r="N171" s="20"/>
      <c r="O171" s="20"/>
      <c r="P171" s="20"/>
      <c r="Q171" s="22"/>
      <c r="R171" s="21"/>
    </row>
    <row r="172" spans="2:18" x14ac:dyDescent="0.2">
      <c r="B172" s="2">
        <v>18</v>
      </c>
      <c r="C172" s="3">
        <v>0.71099999999999997</v>
      </c>
      <c r="D172" s="3" t="s">
        <v>22</v>
      </c>
      <c r="E172" s="83">
        <f t="shared" si="77"/>
        <v>0.5635</v>
      </c>
      <c r="F172" s="84">
        <f t="shared" si="76"/>
        <v>1</v>
      </c>
      <c r="G172" s="83">
        <f t="shared" si="78"/>
        <v>0.5635</v>
      </c>
      <c r="H172" s="1"/>
      <c r="I172" s="76">
        <f>I171+1.5</f>
        <v>14.192499999999999</v>
      </c>
      <c r="J172" s="77">
        <f>J171</f>
        <v>-1</v>
      </c>
      <c r="K172" s="83">
        <f t="shared" si="79"/>
        <v>-1</v>
      </c>
      <c r="L172" s="84">
        <f t="shared" si="80"/>
        <v>1.5</v>
      </c>
      <c r="M172" s="83">
        <f t="shared" si="81"/>
        <v>-1.5</v>
      </c>
      <c r="N172" s="24"/>
      <c r="O172" s="24"/>
      <c r="P172" s="24"/>
      <c r="Q172" s="22"/>
      <c r="R172" s="21"/>
    </row>
    <row r="173" spans="2:18" x14ac:dyDescent="0.2">
      <c r="B173" s="2">
        <v>23</v>
      </c>
      <c r="C173" s="3">
        <v>0.69699999999999995</v>
      </c>
      <c r="D173" s="3"/>
      <c r="E173" s="83">
        <f t="shared" si="77"/>
        <v>0.70399999999999996</v>
      </c>
      <c r="F173" s="84">
        <f t="shared" si="76"/>
        <v>5</v>
      </c>
      <c r="G173" s="83">
        <f t="shared" si="78"/>
        <v>3.5199999999999996</v>
      </c>
      <c r="H173" s="1"/>
      <c r="I173" s="74">
        <f>I172+1.5</f>
        <v>15.692499999999999</v>
      </c>
      <c r="J173" s="75">
        <f>J171</f>
        <v>-1</v>
      </c>
      <c r="K173" s="83">
        <f t="shared" si="79"/>
        <v>-1</v>
      </c>
      <c r="L173" s="84">
        <f t="shared" si="80"/>
        <v>1.5</v>
      </c>
      <c r="M173" s="83">
        <f t="shared" si="81"/>
        <v>-1.5</v>
      </c>
      <c r="N173" s="24"/>
      <c r="O173" s="24"/>
      <c r="P173" s="24"/>
      <c r="Q173" s="22"/>
      <c r="R173" s="21"/>
    </row>
    <row r="174" spans="2:18" x14ac:dyDescent="0.2">
      <c r="B174" s="2">
        <v>28</v>
      </c>
      <c r="C174" s="3">
        <v>0.68500000000000005</v>
      </c>
      <c r="D174" s="3"/>
      <c r="E174" s="83">
        <f t="shared" si="77"/>
        <v>0.69100000000000006</v>
      </c>
      <c r="F174" s="84">
        <f t="shared" si="76"/>
        <v>5</v>
      </c>
      <c r="G174" s="83">
        <f t="shared" si="78"/>
        <v>3.4550000000000001</v>
      </c>
      <c r="H174" s="1"/>
      <c r="I174" s="74">
        <f>I173+(J174-J173)*1.5</f>
        <v>18.2425</v>
      </c>
      <c r="J174" s="78">
        <v>0.7</v>
      </c>
      <c r="K174" s="83">
        <f t="shared" si="79"/>
        <v>-0.15000000000000002</v>
      </c>
      <c r="L174" s="84">
        <f t="shared" si="80"/>
        <v>2.5500000000000007</v>
      </c>
      <c r="M174" s="83">
        <f t="shared" si="81"/>
        <v>-0.38250000000000017</v>
      </c>
      <c r="N174" s="20"/>
      <c r="O174" s="20"/>
      <c r="P174" s="20"/>
      <c r="R174" s="21"/>
    </row>
    <row r="175" spans="2:18" ht="13.5" customHeight="1" x14ac:dyDescent="0.2">
      <c r="B175" s="2"/>
      <c r="C175" s="3"/>
      <c r="D175" s="3"/>
      <c r="E175" s="83"/>
      <c r="F175" s="84"/>
      <c r="G175" s="83"/>
      <c r="H175" s="84"/>
      <c r="I175" s="21"/>
      <c r="J175" s="23"/>
      <c r="K175" s="83"/>
      <c r="L175" s="84"/>
      <c r="M175" s="83"/>
      <c r="N175" s="20"/>
      <c r="O175" s="20"/>
      <c r="P175" s="20"/>
      <c r="Q175" s="22"/>
      <c r="R175" s="21"/>
    </row>
    <row r="176" spans="2:18" ht="15" x14ac:dyDescent="0.2">
      <c r="B176" s="1" t="s">
        <v>7</v>
      </c>
      <c r="C176" s="1"/>
      <c r="D176" s="151">
        <v>1.1000000000000001</v>
      </c>
      <c r="E176" s="151"/>
      <c r="J176" s="85"/>
      <c r="K176" s="85"/>
      <c r="L176" s="85"/>
      <c r="M176" s="85"/>
      <c r="N176" s="14"/>
      <c r="O176" s="14"/>
      <c r="P176" s="14"/>
    </row>
    <row r="177" spans="2:18" x14ac:dyDescent="0.2">
      <c r="B177" s="149"/>
      <c r="C177" s="149"/>
      <c r="D177" s="149"/>
      <c r="E177" s="149"/>
      <c r="F177" s="149"/>
      <c r="G177" s="149"/>
      <c r="I177" s="149"/>
      <c r="J177" s="149"/>
      <c r="K177" s="149"/>
      <c r="L177" s="149"/>
      <c r="M177" s="149"/>
      <c r="N177" s="15"/>
      <c r="O177" s="15"/>
      <c r="P177" s="20"/>
    </row>
    <row r="178" spans="2:18" x14ac:dyDescent="0.2">
      <c r="B178" s="2">
        <v>0</v>
      </c>
      <c r="C178" s="3">
        <v>1.155</v>
      </c>
      <c r="D178" s="3"/>
      <c r="E178" s="84"/>
      <c r="F178" s="84"/>
      <c r="G178" s="84"/>
      <c r="H178" s="84"/>
      <c r="I178" s="17"/>
      <c r="J178" s="18"/>
      <c r="K178" s="83"/>
      <c r="L178" s="84"/>
      <c r="M178" s="83"/>
      <c r="N178" s="20"/>
      <c r="O178" s="20"/>
      <c r="P178" s="20"/>
      <c r="R178" s="21"/>
    </row>
    <row r="179" spans="2:18" x14ac:dyDescent="0.2">
      <c r="B179" s="2">
        <v>5</v>
      </c>
      <c r="C179" s="3">
        <v>1.1399999999999999</v>
      </c>
      <c r="D179" s="3"/>
      <c r="E179" s="83">
        <f>(C178+C179)/2</f>
        <v>1.1475</v>
      </c>
      <c r="F179" s="84">
        <f t="shared" ref="F179:F190" si="82">B179-B178</f>
        <v>5</v>
      </c>
      <c r="G179" s="83">
        <f>E179*F179</f>
        <v>5.7374999999999998</v>
      </c>
      <c r="H179" s="84"/>
      <c r="I179" s="2"/>
      <c r="J179" s="2"/>
      <c r="K179" s="83"/>
      <c r="L179" s="84"/>
      <c r="M179" s="83"/>
      <c r="N179" s="20"/>
      <c r="O179" s="20"/>
      <c r="P179" s="20"/>
      <c r="Q179" s="22"/>
      <c r="R179" s="21"/>
    </row>
    <row r="180" spans="2:18" x14ac:dyDescent="0.2">
      <c r="B180" s="2">
        <v>10</v>
      </c>
      <c r="C180" s="3">
        <v>1.127</v>
      </c>
      <c r="D180" s="3" t="s">
        <v>21</v>
      </c>
      <c r="E180" s="83">
        <f t="shared" ref="E180:E190" si="83">(C179+C180)/2</f>
        <v>1.1335</v>
      </c>
      <c r="F180" s="84">
        <f t="shared" si="82"/>
        <v>5</v>
      </c>
      <c r="G180" s="83">
        <f t="shared" ref="G180:G190" si="84">E180*F180</f>
        <v>5.6674999999999995</v>
      </c>
      <c r="H180" s="84"/>
      <c r="I180" s="2"/>
      <c r="J180" s="2"/>
      <c r="K180" s="83"/>
      <c r="L180" s="84"/>
      <c r="M180" s="83"/>
      <c r="N180" s="20"/>
      <c r="O180" s="20"/>
      <c r="P180" s="20"/>
      <c r="Q180" s="22"/>
      <c r="R180" s="21"/>
    </row>
    <row r="181" spans="2:18" x14ac:dyDescent="0.2">
      <c r="B181" s="2">
        <v>11</v>
      </c>
      <c r="C181" s="3">
        <v>0.58799999999999997</v>
      </c>
      <c r="D181" s="3"/>
      <c r="E181" s="83">
        <f t="shared" si="83"/>
        <v>0.85749999999999993</v>
      </c>
      <c r="F181" s="84">
        <f t="shared" si="82"/>
        <v>1</v>
      </c>
      <c r="G181" s="83">
        <f t="shared" si="84"/>
        <v>0.85749999999999993</v>
      </c>
      <c r="H181" s="84"/>
      <c r="I181" s="2"/>
      <c r="J181" s="2"/>
      <c r="K181" s="83"/>
      <c r="L181" s="84"/>
      <c r="M181" s="83"/>
      <c r="N181" s="20"/>
      <c r="O181" s="20"/>
      <c r="P181" s="20"/>
      <c r="Q181" s="22"/>
      <c r="R181" s="21"/>
    </row>
    <row r="182" spans="2:18" x14ac:dyDescent="0.2">
      <c r="B182" s="2">
        <v>12</v>
      </c>
      <c r="C182" s="3">
        <v>0.35099999999999998</v>
      </c>
      <c r="D182" s="3"/>
      <c r="E182" s="83">
        <f t="shared" si="83"/>
        <v>0.46949999999999997</v>
      </c>
      <c r="F182" s="84">
        <f t="shared" si="82"/>
        <v>1</v>
      </c>
      <c r="G182" s="83">
        <f t="shared" si="84"/>
        <v>0.46949999999999997</v>
      </c>
      <c r="H182" s="84"/>
      <c r="I182" s="2"/>
      <c r="J182" s="2"/>
      <c r="K182" s="83"/>
      <c r="L182" s="84"/>
      <c r="M182" s="83"/>
      <c r="N182" s="20"/>
      <c r="O182" s="20"/>
      <c r="P182" s="20"/>
      <c r="Q182" s="22"/>
      <c r="R182" s="21"/>
    </row>
    <row r="183" spans="2:18" x14ac:dyDescent="0.2">
      <c r="B183" s="2">
        <v>13</v>
      </c>
      <c r="C183" s="3">
        <v>0.16400000000000001</v>
      </c>
      <c r="D183" s="3"/>
      <c r="E183" s="83">
        <f t="shared" si="83"/>
        <v>0.25750000000000001</v>
      </c>
      <c r="F183" s="84">
        <f t="shared" si="82"/>
        <v>1</v>
      </c>
      <c r="G183" s="83">
        <f t="shared" si="84"/>
        <v>0.25750000000000001</v>
      </c>
      <c r="H183" s="84"/>
      <c r="I183" s="2"/>
      <c r="J183" s="2"/>
      <c r="K183" s="83"/>
      <c r="L183" s="84"/>
      <c r="M183" s="83"/>
      <c r="N183" s="20"/>
      <c r="O183" s="20"/>
      <c r="P183" s="20"/>
      <c r="Q183" s="22"/>
      <c r="R183" s="21"/>
    </row>
    <row r="184" spans="2:18" x14ac:dyDescent="0.2">
      <c r="B184" s="2">
        <v>14.5</v>
      </c>
      <c r="C184" s="3">
        <v>5.6000000000000001E-2</v>
      </c>
      <c r="D184" s="3"/>
      <c r="E184" s="83">
        <f t="shared" si="83"/>
        <v>0.11</v>
      </c>
      <c r="F184" s="84">
        <f t="shared" si="82"/>
        <v>1.5</v>
      </c>
      <c r="G184" s="83">
        <f t="shared" si="84"/>
        <v>0.16500000000000001</v>
      </c>
      <c r="H184" s="84"/>
      <c r="I184" s="2"/>
      <c r="J184" s="2"/>
      <c r="K184" s="83"/>
      <c r="L184" s="84"/>
      <c r="M184" s="83"/>
      <c r="N184" s="20"/>
      <c r="O184" s="20"/>
      <c r="P184" s="20"/>
      <c r="Q184" s="22"/>
      <c r="R184" s="21"/>
    </row>
    <row r="185" spans="2:18" x14ac:dyDescent="0.2">
      <c r="B185" s="2">
        <v>16</v>
      </c>
      <c r="C185" s="3">
        <v>0.16200000000000001</v>
      </c>
      <c r="D185" s="3"/>
      <c r="E185" s="83">
        <f t="shared" si="83"/>
        <v>0.109</v>
      </c>
      <c r="F185" s="84">
        <f t="shared" si="82"/>
        <v>1.5</v>
      </c>
      <c r="G185" s="83">
        <f t="shared" si="84"/>
        <v>0.16350000000000001</v>
      </c>
      <c r="H185" s="84"/>
      <c r="I185" s="2">
        <v>0</v>
      </c>
      <c r="J185" s="3">
        <v>1.155</v>
      </c>
      <c r="K185" s="83"/>
      <c r="L185" s="84"/>
      <c r="M185" s="83"/>
      <c r="N185" s="20"/>
      <c r="O185" s="20"/>
      <c r="P185" s="20"/>
      <c r="Q185" s="22"/>
      <c r="R185" s="21"/>
    </row>
    <row r="186" spans="2:18" x14ac:dyDescent="0.2">
      <c r="B186" s="2">
        <v>17</v>
      </c>
      <c r="C186" s="3">
        <v>0.34</v>
      </c>
      <c r="D186" s="3"/>
      <c r="E186" s="83">
        <f t="shared" si="83"/>
        <v>0.251</v>
      </c>
      <c r="F186" s="84">
        <f t="shared" si="82"/>
        <v>1</v>
      </c>
      <c r="G186" s="83">
        <f t="shared" si="84"/>
        <v>0.251</v>
      </c>
      <c r="H186" s="84"/>
      <c r="I186" s="2">
        <v>5</v>
      </c>
      <c r="J186" s="3">
        <v>1.1399999999999999</v>
      </c>
      <c r="K186" s="83">
        <f t="shared" ref="K186:K191" si="85">AVERAGE(J185,J186)</f>
        <v>1.1475</v>
      </c>
      <c r="L186" s="84">
        <f t="shared" ref="L186:L191" si="86">I186-I185</f>
        <v>5</v>
      </c>
      <c r="M186" s="83">
        <f t="shared" ref="M186:M191" si="87">L186*K186</f>
        <v>5.7374999999999998</v>
      </c>
      <c r="N186" s="24"/>
      <c r="O186" s="24"/>
      <c r="P186" s="24"/>
      <c r="Q186" s="22"/>
      <c r="R186" s="21"/>
    </row>
    <row r="187" spans="2:18" x14ac:dyDescent="0.2">
      <c r="B187" s="2">
        <v>18</v>
      </c>
      <c r="C187" s="3">
        <v>0.61599999999999999</v>
      </c>
      <c r="D187" s="3"/>
      <c r="E187" s="83">
        <f t="shared" si="83"/>
        <v>0.47799999999999998</v>
      </c>
      <c r="F187" s="84">
        <f t="shared" si="82"/>
        <v>1</v>
      </c>
      <c r="G187" s="83">
        <f t="shared" si="84"/>
        <v>0.47799999999999998</v>
      </c>
      <c r="H187" s="84"/>
      <c r="I187" s="2">
        <v>10</v>
      </c>
      <c r="J187" s="3">
        <v>1.127</v>
      </c>
      <c r="K187" s="83">
        <f t="shared" si="85"/>
        <v>1.1335</v>
      </c>
      <c r="L187" s="84">
        <f t="shared" si="86"/>
        <v>5</v>
      </c>
      <c r="M187" s="83">
        <f t="shared" si="87"/>
        <v>5.6674999999999995</v>
      </c>
      <c r="N187" s="20"/>
      <c r="O187" s="20"/>
      <c r="P187" s="20"/>
      <c r="Q187" s="22"/>
      <c r="R187" s="21"/>
    </row>
    <row r="188" spans="2:18" x14ac:dyDescent="0.2">
      <c r="B188" s="2">
        <v>19</v>
      </c>
      <c r="C188" s="3">
        <v>1.05</v>
      </c>
      <c r="D188" s="3" t="s">
        <v>22</v>
      </c>
      <c r="E188" s="83">
        <f t="shared" si="83"/>
        <v>0.83299999999999996</v>
      </c>
      <c r="F188" s="84">
        <f t="shared" si="82"/>
        <v>1</v>
      </c>
      <c r="G188" s="83">
        <f t="shared" si="84"/>
        <v>0.83299999999999996</v>
      </c>
      <c r="H188" s="1"/>
      <c r="I188" s="74">
        <f>I187+(J187-J188)*1.5</f>
        <v>13.1905</v>
      </c>
      <c r="J188" s="75">
        <v>-1</v>
      </c>
      <c r="K188" s="83">
        <f t="shared" si="85"/>
        <v>6.3500000000000001E-2</v>
      </c>
      <c r="L188" s="84">
        <f t="shared" si="86"/>
        <v>3.1905000000000001</v>
      </c>
      <c r="M188" s="83">
        <f t="shared" si="87"/>
        <v>0.20259675000000002</v>
      </c>
      <c r="N188" s="24"/>
      <c r="O188" s="24"/>
      <c r="P188" s="24"/>
      <c r="Q188" s="22"/>
      <c r="R188" s="21"/>
    </row>
    <row r="189" spans="2:18" x14ac:dyDescent="0.2">
      <c r="B189" s="2">
        <v>25</v>
      </c>
      <c r="C189" s="3">
        <v>1.0349999999999999</v>
      </c>
      <c r="D189" s="3"/>
      <c r="E189" s="83">
        <f t="shared" si="83"/>
        <v>1.0425</v>
      </c>
      <c r="F189" s="84">
        <f t="shared" si="82"/>
        <v>6</v>
      </c>
      <c r="G189" s="83">
        <f t="shared" si="84"/>
        <v>6.2549999999999999</v>
      </c>
      <c r="H189" s="1"/>
      <c r="I189" s="76">
        <f>I188+1.5</f>
        <v>14.6905</v>
      </c>
      <c r="J189" s="77">
        <f>J188</f>
        <v>-1</v>
      </c>
      <c r="K189" s="83">
        <f t="shared" si="85"/>
        <v>-1</v>
      </c>
      <c r="L189" s="84">
        <f t="shared" si="86"/>
        <v>1.5</v>
      </c>
      <c r="M189" s="83">
        <f t="shared" si="87"/>
        <v>-1.5</v>
      </c>
      <c r="N189" s="24"/>
      <c r="O189" s="24"/>
      <c r="P189" s="24"/>
      <c r="Q189" s="22"/>
      <c r="R189" s="21"/>
    </row>
    <row r="190" spans="2:18" x14ac:dyDescent="0.2">
      <c r="B190" s="2">
        <v>30</v>
      </c>
      <c r="C190" s="3">
        <v>1.026</v>
      </c>
      <c r="D190" s="3"/>
      <c r="E190" s="83">
        <f t="shared" si="83"/>
        <v>1.0305</v>
      </c>
      <c r="F190" s="84">
        <f t="shared" si="82"/>
        <v>5</v>
      </c>
      <c r="G190" s="83">
        <f t="shared" si="84"/>
        <v>5.1524999999999999</v>
      </c>
      <c r="H190" s="1"/>
      <c r="I190" s="74">
        <f>I189+1.5</f>
        <v>16.1905</v>
      </c>
      <c r="J190" s="75">
        <f>J188</f>
        <v>-1</v>
      </c>
      <c r="K190" s="83">
        <f t="shared" si="85"/>
        <v>-1</v>
      </c>
      <c r="L190" s="84">
        <f t="shared" si="86"/>
        <v>1.5</v>
      </c>
      <c r="M190" s="83">
        <f t="shared" si="87"/>
        <v>-1.5</v>
      </c>
      <c r="N190" s="20"/>
      <c r="O190" s="20"/>
      <c r="P190" s="20"/>
      <c r="R190" s="21"/>
    </row>
    <row r="191" spans="2:18" x14ac:dyDescent="0.2">
      <c r="B191" s="2"/>
      <c r="C191" s="3"/>
      <c r="D191" s="3"/>
      <c r="E191" s="83"/>
      <c r="F191" s="84"/>
      <c r="G191" s="83"/>
      <c r="H191" s="1"/>
      <c r="I191" s="74">
        <f>I190+(J191-J190)*1.5</f>
        <v>19.265499999999999</v>
      </c>
      <c r="J191" s="78">
        <v>1.05</v>
      </c>
      <c r="K191" s="83">
        <f t="shared" si="85"/>
        <v>2.5000000000000022E-2</v>
      </c>
      <c r="L191" s="84">
        <f t="shared" si="86"/>
        <v>3.0749999999999993</v>
      </c>
      <c r="M191" s="83">
        <f t="shared" si="87"/>
        <v>7.6875000000000054E-2</v>
      </c>
      <c r="N191" s="20"/>
      <c r="O191" s="20"/>
      <c r="P191" s="20"/>
      <c r="R191" s="21"/>
    </row>
    <row r="192" spans="2:18" ht="15" x14ac:dyDescent="0.2">
      <c r="B192" s="1" t="s">
        <v>7</v>
      </c>
      <c r="C192" s="1"/>
      <c r="D192" s="151">
        <v>1.2</v>
      </c>
      <c r="E192" s="151"/>
      <c r="J192" s="85"/>
      <c r="K192" s="85"/>
      <c r="L192" s="85"/>
      <c r="M192" s="85"/>
      <c r="N192" s="14"/>
      <c r="O192" s="14"/>
      <c r="P192" s="14"/>
    </row>
    <row r="193" spans="2:18" x14ac:dyDescent="0.2">
      <c r="B193" s="2">
        <v>0</v>
      </c>
      <c r="C193" s="3">
        <v>0.93600000000000005</v>
      </c>
      <c r="D193" s="3"/>
      <c r="E193" s="84"/>
      <c r="F193" s="84"/>
      <c r="G193" s="84"/>
      <c r="H193" s="84"/>
      <c r="I193" s="17"/>
      <c r="J193" s="18"/>
      <c r="K193" s="83"/>
      <c r="L193" s="84"/>
      <c r="M193" s="83"/>
      <c r="N193" s="20"/>
      <c r="O193" s="20"/>
      <c r="P193" s="20"/>
      <c r="R193" s="21"/>
    </row>
    <row r="194" spans="2:18" x14ac:dyDescent="0.2">
      <c r="B194" s="2">
        <v>8</v>
      </c>
      <c r="C194" s="3">
        <v>0.92400000000000004</v>
      </c>
      <c r="D194" s="3"/>
      <c r="E194" s="83">
        <f>(C193+C194)/2</f>
        <v>0.93</v>
      </c>
      <c r="F194" s="84">
        <f t="shared" ref="F194:F208" si="88">B194-B193</f>
        <v>8</v>
      </c>
      <c r="G194" s="83">
        <f>E194*F194</f>
        <v>7.44</v>
      </c>
      <c r="H194" s="84"/>
      <c r="I194" s="2"/>
      <c r="J194" s="2"/>
      <c r="K194" s="83"/>
      <c r="L194" s="84"/>
      <c r="M194" s="83"/>
      <c r="N194" s="20"/>
      <c r="O194" s="20"/>
      <c r="P194" s="20"/>
      <c r="Q194" s="22"/>
      <c r="R194" s="21"/>
    </row>
    <row r="195" spans="2:18" x14ac:dyDescent="0.2">
      <c r="B195" s="2">
        <v>9</v>
      </c>
      <c r="C195" s="3">
        <v>1.7509999999999999</v>
      </c>
      <c r="D195" s="3"/>
      <c r="E195" s="83">
        <f t="shared" ref="E195:E208" si="89">(C194+C195)/2</f>
        <v>1.3374999999999999</v>
      </c>
      <c r="F195" s="84">
        <f t="shared" si="88"/>
        <v>1</v>
      </c>
      <c r="G195" s="83">
        <f t="shared" ref="G195:G208" si="90">E195*F195</f>
        <v>1.3374999999999999</v>
      </c>
      <c r="H195" s="84"/>
      <c r="I195" s="2"/>
      <c r="J195" s="2"/>
      <c r="K195" s="83"/>
      <c r="L195" s="84"/>
      <c r="M195" s="83"/>
      <c r="N195" s="20"/>
      <c r="O195" s="20"/>
      <c r="P195" s="20"/>
      <c r="Q195" s="22"/>
      <c r="R195" s="21"/>
    </row>
    <row r="196" spans="2:18" x14ac:dyDescent="0.2">
      <c r="B196" s="2">
        <v>10</v>
      </c>
      <c r="C196" s="3">
        <v>1.74</v>
      </c>
      <c r="D196" s="3" t="s">
        <v>21</v>
      </c>
      <c r="E196" s="83">
        <f t="shared" si="89"/>
        <v>1.7454999999999998</v>
      </c>
      <c r="F196" s="84">
        <f t="shared" si="88"/>
        <v>1</v>
      </c>
      <c r="G196" s="83">
        <f t="shared" si="90"/>
        <v>1.7454999999999998</v>
      </c>
      <c r="H196" s="84"/>
      <c r="I196" s="2"/>
      <c r="J196" s="2"/>
      <c r="K196" s="83"/>
      <c r="L196" s="84"/>
      <c r="M196" s="83"/>
      <c r="N196" s="20"/>
      <c r="O196" s="20"/>
      <c r="P196" s="20"/>
      <c r="Q196" s="22"/>
      <c r="R196" s="21"/>
    </row>
    <row r="197" spans="2:18" x14ac:dyDescent="0.2">
      <c r="B197" s="2">
        <v>11</v>
      </c>
      <c r="C197" s="3">
        <v>0.91</v>
      </c>
      <c r="D197" s="3"/>
      <c r="E197" s="83">
        <f t="shared" si="89"/>
        <v>1.325</v>
      </c>
      <c r="F197" s="84">
        <f t="shared" si="88"/>
        <v>1</v>
      </c>
      <c r="G197" s="83">
        <f t="shared" si="90"/>
        <v>1.325</v>
      </c>
      <c r="H197" s="84"/>
      <c r="I197" s="2"/>
      <c r="J197" s="2"/>
      <c r="K197" s="83"/>
      <c r="L197" s="84"/>
      <c r="M197" s="83"/>
      <c r="N197" s="20"/>
      <c r="O197" s="20"/>
      <c r="P197" s="20"/>
      <c r="Q197" s="22"/>
      <c r="R197" s="21"/>
    </row>
    <row r="198" spans="2:18" x14ac:dyDescent="0.2">
      <c r="B198" s="2">
        <v>12</v>
      </c>
      <c r="C198" s="3">
        <v>0.56100000000000005</v>
      </c>
      <c r="D198" s="3"/>
      <c r="E198" s="83">
        <f t="shared" si="89"/>
        <v>0.73550000000000004</v>
      </c>
      <c r="F198" s="84">
        <f t="shared" si="88"/>
        <v>1</v>
      </c>
      <c r="G198" s="83">
        <f t="shared" si="90"/>
        <v>0.73550000000000004</v>
      </c>
      <c r="H198" s="84"/>
      <c r="I198" s="2"/>
      <c r="J198" s="2"/>
      <c r="K198" s="83"/>
      <c r="L198" s="84"/>
      <c r="M198" s="83"/>
      <c r="N198" s="20"/>
      <c r="O198" s="20"/>
      <c r="P198" s="20"/>
      <c r="Q198" s="22"/>
      <c r="R198" s="21"/>
    </row>
    <row r="199" spans="2:18" x14ac:dyDescent="0.2">
      <c r="B199" s="2">
        <v>13</v>
      </c>
      <c r="C199" s="3">
        <v>0.33400000000000002</v>
      </c>
      <c r="D199" s="3"/>
      <c r="E199" s="83">
        <f t="shared" si="89"/>
        <v>0.44750000000000001</v>
      </c>
      <c r="F199" s="84">
        <f t="shared" si="88"/>
        <v>1</v>
      </c>
      <c r="G199" s="83">
        <f t="shared" si="90"/>
        <v>0.44750000000000001</v>
      </c>
      <c r="H199" s="84"/>
      <c r="I199" s="2"/>
      <c r="J199" s="2"/>
      <c r="K199" s="83"/>
      <c r="L199" s="84"/>
      <c r="M199" s="83"/>
      <c r="N199" s="20"/>
      <c r="O199" s="20"/>
      <c r="P199" s="20"/>
      <c r="Q199" s="22"/>
      <c r="R199" s="21"/>
    </row>
    <row r="200" spans="2:18" x14ac:dyDescent="0.2">
      <c r="B200" s="2">
        <v>14</v>
      </c>
      <c r="C200" s="3">
        <v>0.126</v>
      </c>
      <c r="D200" s="3"/>
      <c r="E200" s="83">
        <f t="shared" si="89"/>
        <v>0.23</v>
      </c>
      <c r="F200" s="84">
        <f t="shared" si="88"/>
        <v>1</v>
      </c>
      <c r="G200" s="83">
        <f t="shared" si="90"/>
        <v>0.23</v>
      </c>
      <c r="H200" s="84"/>
      <c r="I200" s="2">
        <v>0</v>
      </c>
      <c r="J200" s="3">
        <v>0.93600000000000005</v>
      </c>
      <c r="K200" s="83"/>
      <c r="L200" s="84"/>
      <c r="M200" s="83"/>
      <c r="N200" s="20"/>
      <c r="O200" s="20"/>
      <c r="P200" s="20"/>
      <c r="Q200" s="22"/>
      <c r="R200" s="21"/>
    </row>
    <row r="201" spans="2:18" x14ac:dyDescent="0.2">
      <c r="B201" s="2">
        <v>15</v>
      </c>
      <c r="C201" s="3">
        <v>0.33</v>
      </c>
      <c r="D201" s="3"/>
      <c r="E201" s="83">
        <f t="shared" si="89"/>
        <v>0.22800000000000001</v>
      </c>
      <c r="F201" s="84">
        <f t="shared" si="88"/>
        <v>1</v>
      </c>
      <c r="G201" s="83">
        <f t="shared" si="90"/>
        <v>0.22800000000000001</v>
      </c>
      <c r="H201" s="84"/>
      <c r="I201" s="2">
        <v>8</v>
      </c>
      <c r="J201" s="3">
        <v>0.92400000000000004</v>
      </c>
      <c r="K201" s="83">
        <f t="shared" ref="K201:K208" si="91">AVERAGE(J200,J201)</f>
        <v>0.93</v>
      </c>
      <c r="L201" s="84">
        <f t="shared" ref="L201:L208" si="92">I201-I200</f>
        <v>8</v>
      </c>
      <c r="M201" s="83">
        <f t="shared" ref="M201:M208" si="93">L201*K201</f>
        <v>7.44</v>
      </c>
      <c r="N201" s="24"/>
      <c r="O201" s="24"/>
      <c r="P201" s="24"/>
      <c r="Q201" s="22"/>
      <c r="R201" s="21"/>
    </row>
    <row r="202" spans="2:18" x14ac:dyDescent="0.2">
      <c r="B202" s="2">
        <v>16</v>
      </c>
      <c r="C202" s="3">
        <v>0.64900000000000002</v>
      </c>
      <c r="D202" s="3"/>
      <c r="E202" s="83">
        <f t="shared" si="89"/>
        <v>0.48950000000000005</v>
      </c>
      <c r="F202" s="84">
        <f t="shared" si="88"/>
        <v>1</v>
      </c>
      <c r="G202" s="83">
        <f t="shared" si="90"/>
        <v>0.48950000000000005</v>
      </c>
      <c r="H202" s="84"/>
      <c r="I202" s="2">
        <v>8.75</v>
      </c>
      <c r="J202" s="3">
        <v>1.55</v>
      </c>
      <c r="K202" s="83">
        <f t="shared" si="91"/>
        <v>1.2370000000000001</v>
      </c>
      <c r="L202" s="84">
        <f t="shared" si="92"/>
        <v>0.75</v>
      </c>
      <c r="M202" s="83">
        <f t="shared" si="93"/>
        <v>0.92775000000000007</v>
      </c>
      <c r="N202" s="20"/>
      <c r="O202" s="20"/>
      <c r="P202" s="20"/>
      <c r="Q202" s="22"/>
      <c r="R202" s="21"/>
    </row>
    <row r="203" spans="2:18" x14ac:dyDescent="0.2">
      <c r="B203" s="2">
        <v>17</v>
      </c>
      <c r="C203" s="3">
        <v>1.0509999999999999</v>
      </c>
      <c r="D203" s="3"/>
      <c r="E203" s="83">
        <f t="shared" si="89"/>
        <v>0.85</v>
      </c>
      <c r="F203" s="84">
        <f t="shared" si="88"/>
        <v>1</v>
      </c>
      <c r="G203" s="83">
        <f t="shared" si="90"/>
        <v>0.85</v>
      </c>
      <c r="H203" s="1"/>
      <c r="I203" s="74">
        <f>I202+(J202-J203)*1.5</f>
        <v>12.574999999999999</v>
      </c>
      <c r="J203" s="75">
        <v>-1</v>
      </c>
      <c r="K203" s="83">
        <f t="shared" si="91"/>
        <v>0.27500000000000002</v>
      </c>
      <c r="L203" s="84">
        <f t="shared" si="92"/>
        <v>3.8249999999999993</v>
      </c>
      <c r="M203" s="83">
        <f t="shared" si="93"/>
        <v>1.0518749999999999</v>
      </c>
      <c r="N203" s="24"/>
      <c r="O203" s="24"/>
      <c r="P203" s="24"/>
      <c r="Q203" s="22"/>
      <c r="R203" s="21"/>
    </row>
    <row r="204" spans="2:18" x14ac:dyDescent="0.2">
      <c r="B204" s="2">
        <v>18</v>
      </c>
      <c r="C204" s="3">
        <v>1.9159999999999999</v>
      </c>
      <c r="D204" s="3" t="s">
        <v>22</v>
      </c>
      <c r="E204" s="83">
        <f t="shared" si="89"/>
        <v>1.4834999999999998</v>
      </c>
      <c r="F204" s="84">
        <f t="shared" si="88"/>
        <v>1</v>
      </c>
      <c r="G204" s="83">
        <f t="shared" si="90"/>
        <v>1.4834999999999998</v>
      </c>
      <c r="H204" s="1"/>
      <c r="I204" s="76">
        <f>I203+1.5</f>
        <v>14.074999999999999</v>
      </c>
      <c r="J204" s="77">
        <f>J203</f>
        <v>-1</v>
      </c>
      <c r="K204" s="83">
        <f t="shared" si="91"/>
        <v>-1</v>
      </c>
      <c r="L204" s="84">
        <f t="shared" si="92"/>
        <v>1.5</v>
      </c>
      <c r="M204" s="83">
        <f t="shared" si="93"/>
        <v>-1.5</v>
      </c>
      <c r="N204" s="24"/>
      <c r="O204" s="24"/>
      <c r="P204" s="24"/>
      <c r="Q204" s="22"/>
      <c r="R204" s="21"/>
    </row>
    <row r="205" spans="2:18" x14ac:dyDescent="0.2">
      <c r="B205" s="2">
        <v>19</v>
      </c>
      <c r="C205" s="3">
        <v>1.905</v>
      </c>
      <c r="D205" s="3"/>
      <c r="E205" s="83">
        <f t="shared" si="89"/>
        <v>1.9104999999999999</v>
      </c>
      <c r="F205" s="84">
        <f t="shared" si="88"/>
        <v>1</v>
      </c>
      <c r="G205" s="83">
        <f t="shared" si="90"/>
        <v>1.9104999999999999</v>
      </c>
      <c r="H205" s="1"/>
      <c r="I205" s="74">
        <f>I204+1.5</f>
        <v>15.574999999999999</v>
      </c>
      <c r="J205" s="75">
        <f>J203</f>
        <v>-1</v>
      </c>
      <c r="K205" s="83">
        <f t="shared" si="91"/>
        <v>-1</v>
      </c>
      <c r="L205" s="84">
        <f t="shared" si="92"/>
        <v>1.5</v>
      </c>
      <c r="M205" s="83">
        <f t="shared" si="93"/>
        <v>-1.5</v>
      </c>
      <c r="N205" s="20"/>
      <c r="O205" s="20"/>
      <c r="P205" s="20"/>
      <c r="R205" s="21"/>
    </row>
    <row r="206" spans="2:18" x14ac:dyDescent="0.2">
      <c r="B206" s="2">
        <v>20</v>
      </c>
      <c r="C206" s="3">
        <v>1.8939999999999999</v>
      </c>
      <c r="D206" s="3"/>
      <c r="E206" s="83">
        <f t="shared" si="89"/>
        <v>1.8995</v>
      </c>
      <c r="F206" s="84">
        <f t="shared" si="88"/>
        <v>1</v>
      </c>
      <c r="G206" s="83">
        <f t="shared" si="90"/>
        <v>1.8995</v>
      </c>
      <c r="H206" s="1"/>
      <c r="I206" s="74">
        <f>I205+(J206-J205)*1.5</f>
        <v>19.924999999999997</v>
      </c>
      <c r="J206" s="78">
        <v>1.9</v>
      </c>
      <c r="K206" s="83">
        <f t="shared" si="91"/>
        <v>0.44999999999999996</v>
      </c>
      <c r="L206" s="84">
        <f t="shared" si="92"/>
        <v>4.3499999999999979</v>
      </c>
      <c r="M206" s="83">
        <f t="shared" si="93"/>
        <v>1.9574999999999989</v>
      </c>
      <c r="N206" s="20"/>
      <c r="O206" s="20"/>
      <c r="P206" s="20"/>
      <c r="R206" s="21"/>
    </row>
    <row r="207" spans="2:18" x14ac:dyDescent="0.2">
      <c r="B207" s="2">
        <v>25</v>
      </c>
      <c r="C207" s="3">
        <v>0.88800000000000001</v>
      </c>
      <c r="D207" s="3"/>
      <c r="E207" s="83">
        <f t="shared" si="89"/>
        <v>1.391</v>
      </c>
      <c r="F207" s="84">
        <f t="shared" si="88"/>
        <v>5</v>
      </c>
      <c r="G207" s="83">
        <f t="shared" si="90"/>
        <v>6.9550000000000001</v>
      </c>
      <c r="H207" s="1"/>
      <c r="I207" s="2">
        <v>20</v>
      </c>
      <c r="J207" s="3">
        <v>1.8939999999999999</v>
      </c>
      <c r="K207" s="83">
        <f t="shared" si="91"/>
        <v>1.8969999999999998</v>
      </c>
      <c r="L207" s="84">
        <f t="shared" si="92"/>
        <v>7.5000000000002842E-2</v>
      </c>
      <c r="M207" s="83">
        <f t="shared" si="93"/>
        <v>0.14227500000000537</v>
      </c>
      <c r="N207" s="20"/>
      <c r="O207" s="20"/>
      <c r="P207" s="20"/>
      <c r="R207" s="21"/>
    </row>
    <row r="208" spans="2:18" x14ac:dyDescent="0.2">
      <c r="B208" s="17">
        <v>30</v>
      </c>
      <c r="C208" s="44">
        <v>0.88</v>
      </c>
      <c r="D208" s="44"/>
      <c r="E208" s="83">
        <f t="shared" si="89"/>
        <v>0.88400000000000001</v>
      </c>
      <c r="F208" s="84">
        <f t="shared" si="88"/>
        <v>5</v>
      </c>
      <c r="G208" s="83">
        <f t="shared" si="90"/>
        <v>4.42</v>
      </c>
      <c r="I208" s="2">
        <v>25</v>
      </c>
      <c r="J208" s="3">
        <v>0.88800000000000001</v>
      </c>
      <c r="K208" s="83">
        <f t="shared" si="91"/>
        <v>1.391</v>
      </c>
      <c r="L208" s="84">
        <f t="shared" si="92"/>
        <v>5</v>
      </c>
      <c r="M208" s="83">
        <f t="shared" si="93"/>
        <v>6.9550000000000001</v>
      </c>
      <c r="N208" s="20"/>
      <c r="O208" s="20"/>
      <c r="P208" s="20"/>
      <c r="R208" s="21"/>
    </row>
    <row r="209" spans="2:18" ht="15" x14ac:dyDescent="0.2">
      <c r="B209" s="85"/>
      <c r="C209" s="30"/>
      <c r="D209" s="30"/>
      <c r="E209" s="85"/>
      <c r="F209" s="84"/>
      <c r="G209" s="83"/>
      <c r="H209" s="159" t="s">
        <v>10</v>
      </c>
      <c r="I209" s="159"/>
      <c r="J209" s="84" t="e">
        <f>#REF!</f>
        <v>#REF!</v>
      </c>
      <c r="K209" s="83" t="s">
        <v>11</v>
      </c>
      <c r="L209" s="84" t="e">
        <f>#REF!</f>
        <v>#REF!</v>
      </c>
      <c r="M209" s="83" t="e">
        <f>J209-L209</f>
        <v>#REF!</v>
      </c>
      <c r="N209" s="24"/>
      <c r="O209" s="14"/>
      <c r="P209" s="14"/>
    </row>
    <row r="210" spans="2:18" ht="15" x14ac:dyDescent="0.2">
      <c r="B210" s="1" t="s">
        <v>7</v>
      </c>
      <c r="C210" s="1"/>
      <c r="D210" s="151">
        <v>1.3</v>
      </c>
      <c r="E210" s="151"/>
      <c r="J210" s="85"/>
      <c r="K210" s="85"/>
      <c r="L210" s="85"/>
      <c r="M210" s="85"/>
      <c r="N210" s="14"/>
      <c r="O210" s="14"/>
      <c r="P210" s="14"/>
    </row>
    <row r="211" spans="2:18" x14ac:dyDescent="0.2">
      <c r="B211" s="2">
        <v>0</v>
      </c>
      <c r="C211" s="3">
        <v>1.236</v>
      </c>
      <c r="D211" s="3"/>
      <c r="E211" s="84"/>
      <c r="F211" s="84"/>
      <c r="G211" s="84"/>
      <c r="H211" s="84"/>
      <c r="I211" s="17"/>
      <c r="J211" s="18"/>
      <c r="K211" s="83"/>
      <c r="L211" s="84"/>
      <c r="M211" s="83"/>
      <c r="N211" s="20"/>
      <c r="O211" s="20"/>
      <c r="P211" s="20"/>
      <c r="R211" s="21"/>
    </row>
    <row r="212" spans="2:18" x14ac:dyDescent="0.2">
      <c r="B212" s="2">
        <v>5</v>
      </c>
      <c r="C212" s="3">
        <v>1.2270000000000001</v>
      </c>
      <c r="D212" s="3"/>
      <c r="E212" s="83">
        <f>(C211+C212)/2</f>
        <v>1.2315</v>
      </c>
      <c r="F212" s="84">
        <f t="shared" ref="F212:F224" si="94">B212-B211</f>
        <v>5</v>
      </c>
      <c r="G212" s="83">
        <f>E212*F212</f>
        <v>6.1575000000000006</v>
      </c>
      <c r="H212" s="84"/>
      <c r="I212" s="2"/>
      <c r="J212" s="2"/>
      <c r="K212" s="83"/>
      <c r="L212" s="84"/>
      <c r="M212" s="83"/>
      <c r="N212" s="20"/>
      <c r="O212" s="20"/>
      <c r="P212" s="20"/>
      <c r="Q212" s="22"/>
      <c r="R212" s="21"/>
    </row>
    <row r="213" spans="2:18" x14ac:dyDescent="0.2">
      <c r="B213" s="2">
        <v>10</v>
      </c>
      <c r="C213" s="3">
        <v>1.216</v>
      </c>
      <c r="D213" s="3" t="s">
        <v>21</v>
      </c>
      <c r="E213" s="83">
        <f t="shared" ref="E213:E224" si="95">(C212+C213)/2</f>
        <v>1.2215</v>
      </c>
      <c r="F213" s="84">
        <f t="shared" si="94"/>
        <v>5</v>
      </c>
      <c r="G213" s="83">
        <f t="shared" ref="G213:G224" si="96">E213*F213</f>
        <v>6.1074999999999999</v>
      </c>
      <c r="H213" s="84"/>
      <c r="I213" s="2"/>
      <c r="J213" s="2"/>
      <c r="K213" s="83"/>
      <c r="L213" s="84"/>
      <c r="M213" s="83"/>
      <c r="N213" s="20"/>
      <c r="O213" s="20"/>
      <c r="P213" s="20"/>
      <c r="Q213" s="22"/>
      <c r="R213" s="21"/>
    </row>
    <row r="214" spans="2:18" x14ac:dyDescent="0.2">
      <c r="B214" s="2">
        <v>11</v>
      </c>
      <c r="C214" s="3">
        <v>0.75</v>
      </c>
      <c r="D214" s="3"/>
      <c r="E214" s="83">
        <f t="shared" si="95"/>
        <v>0.98299999999999998</v>
      </c>
      <c r="F214" s="84">
        <f t="shared" si="94"/>
        <v>1</v>
      </c>
      <c r="G214" s="83">
        <f t="shared" si="96"/>
        <v>0.98299999999999998</v>
      </c>
      <c r="H214" s="84"/>
      <c r="I214" s="2"/>
      <c r="J214" s="2"/>
      <c r="K214" s="83"/>
      <c r="L214" s="84"/>
      <c r="M214" s="83"/>
      <c r="N214" s="20"/>
      <c r="O214" s="20"/>
      <c r="P214" s="20"/>
      <c r="Q214" s="22"/>
      <c r="R214" s="21"/>
    </row>
    <row r="215" spans="2:18" x14ac:dyDescent="0.2">
      <c r="B215" s="2">
        <v>12</v>
      </c>
      <c r="C215" s="3">
        <v>0.45800000000000002</v>
      </c>
      <c r="D215" s="3"/>
      <c r="E215" s="83">
        <f t="shared" si="95"/>
        <v>0.60399999999999998</v>
      </c>
      <c r="F215" s="84">
        <f t="shared" si="94"/>
        <v>1</v>
      </c>
      <c r="G215" s="83">
        <f t="shared" si="96"/>
        <v>0.60399999999999998</v>
      </c>
      <c r="H215" s="84"/>
      <c r="I215" s="2"/>
      <c r="J215" s="2"/>
      <c r="K215" s="83"/>
      <c r="L215" s="84"/>
      <c r="M215" s="83"/>
      <c r="N215" s="20"/>
      <c r="O215" s="20"/>
      <c r="P215" s="20"/>
      <c r="Q215" s="22"/>
      <c r="R215" s="21"/>
    </row>
    <row r="216" spans="2:18" x14ac:dyDescent="0.2">
      <c r="B216" s="2">
        <v>13</v>
      </c>
      <c r="C216" s="3">
        <v>0.24099999999999999</v>
      </c>
      <c r="D216" s="3"/>
      <c r="E216" s="83">
        <f t="shared" si="95"/>
        <v>0.34950000000000003</v>
      </c>
      <c r="F216" s="84">
        <f t="shared" si="94"/>
        <v>1</v>
      </c>
      <c r="G216" s="83">
        <f t="shared" si="96"/>
        <v>0.34950000000000003</v>
      </c>
      <c r="H216" s="84"/>
      <c r="I216" s="2"/>
      <c r="J216" s="2"/>
      <c r="K216" s="83"/>
      <c r="L216" s="84"/>
      <c r="M216" s="83"/>
      <c r="N216" s="20"/>
      <c r="O216" s="20"/>
      <c r="P216" s="20"/>
      <c r="Q216" s="22"/>
      <c r="R216" s="21"/>
    </row>
    <row r="217" spans="2:18" x14ac:dyDescent="0.2">
      <c r="B217" s="2">
        <v>14.5</v>
      </c>
      <c r="C217" s="3">
        <v>0.13600000000000001</v>
      </c>
      <c r="D217" s="3"/>
      <c r="E217" s="83">
        <f t="shared" si="95"/>
        <v>0.1885</v>
      </c>
      <c r="F217" s="84">
        <f t="shared" si="94"/>
        <v>1.5</v>
      </c>
      <c r="G217" s="83">
        <f t="shared" si="96"/>
        <v>0.28275</v>
      </c>
      <c r="H217" s="84"/>
      <c r="I217" s="2"/>
      <c r="J217" s="2"/>
      <c r="K217" s="83"/>
      <c r="L217" s="84"/>
      <c r="M217" s="83"/>
      <c r="N217" s="20"/>
      <c r="O217" s="20"/>
      <c r="P217" s="20"/>
      <c r="Q217" s="22"/>
      <c r="R217" s="21"/>
    </row>
    <row r="218" spans="2:18" x14ac:dyDescent="0.2">
      <c r="B218" s="2">
        <v>16</v>
      </c>
      <c r="C218" s="3">
        <v>0.24299999999999999</v>
      </c>
      <c r="D218" s="3"/>
      <c r="E218" s="83">
        <f t="shared" si="95"/>
        <v>0.1895</v>
      </c>
      <c r="F218" s="84">
        <f t="shared" si="94"/>
        <v>1.5</v>
      </c>
      <c r="G218" s="83">
        <f t="shared" si="96"/>
        <v>0.28425</v>
      </c>
      <c r="H218" s="84"/>
      <c r="I218" s="2">
        <v>0</v>
      </c>
      <c r="J218" s="3">
        <v>1.236</v>
      </c>
      <c r="K218" s="83"/>
      <c r="L218" s="84"/>
      <c r="M218" s="83"/>
      <c r="N218" s="20"/>
      <c r="O218" s="20"/>
      <c r="P218" s="20"/>
      <c r="Q218" s="22"/>
      <c r="R218" s="21"/>
    </row>
    <row r="219" spans="2:18" x14ac:dyDescent="0.2">
      <c r="B219" s="2">
        <v>17</v>
      </c>
      <c r="C219" s="3">
        <v>0.45</v>
      </c>
      <c r="D219" s="3"/>
      <c r="E219" s="83">
        <f t="shared" si="95"/>
        <v>0.34650000000000003</v>
      </c>
      <c r="F219" s="84">
        <f t="shared" si="94"/>
        <v>1</v>
      </c>
      <c r="G219" s="83">
        <f t="shared" si="96"/>
        <v>0.34650000000000003</v>
      </c>
      <c r="H219" s="84"/>
      <c r="I219" s="2">
        <v>5</v>
      </c>
      <c r="J219" s="3">
        <v>1.2270000000000001</v>
      </c>
      <c r="K219" s="83">
        <f t="shared" ref="K219:K224" si="97">AVERAGE(J218,J219)</f>
        <v>1.2315</v>
      </c>
      <c r="L219" s="84">
        <f t="shared" ref="L219:L224" si="98">I219-I218</f>
        <v>5</v>
      </c>
      <c r="M219" s="83">
        <f t="shared" ref="M219:M224" si="99">L219*K219</f>
        <v>6.1575000000000006</v>
      </c>
      <c r="N219" s="24"/>
      <c r="O219" s="24"/>
      <c r="P219" s="24"/>
      <c r="Q219" s="22"/>
      <c r="R219" s="21"/>
    </row>
    <row r="220" spans="2:18" x14ac:dyDescent="0.2">
      <c r="B220" s="2">
        <v>18</v>
      </c>
      <c r="C220" s="3">
        <v>0.72699999999999998</v>
      </c>
      <c r="D220" s="3"/>
      <c r="E220" s="83">
        <f t="shared" si="95"/>
        <v>0.58850000000000002</v>
      </c>
      <c r="F220" s="84">
        <f t="shared" si="94"/>
        <v>1</v>
      </c>
      <c r="G220" s="83">
        <f t="shared" si="96"/>
        <v>0.58850000000000002</v>
      </c>
      <c r="H220" s="84"/>
      <c r="I220" s="2">
        <v>9.8000000000000007</v>
      </c>
      <c r="J220" s="3">
        <v>1.216</v>
      </c>
      <c r="K220" s="83">
        <f t="shared" si="97"/>
        <v>1.2215</v>
      </c>
      <c r="L220" s="84">
        <f t="shared" si="98"/>
        <v>4.8000000000000007</v>
      </c>
      <c r="M220" s="83">
        <f t="shared" si="99"/>
        <v>5.8632000000000009</v>
      </c>
      <c r="N220" s="20"/>
      <c r="O220" s="20"/>
      <c r="P220" s="20"/>
      <c r="Q220" s="22"/>
      <c r="R220" s="21"/>
    </row>
    <row r="221" spans="2:18" x14ac:dyDescent="0.2">
      <c r="B221" s="2">
        <v>19</v>
      </c>
      <c r="C221" s="3">
        <v>1.026</v>
      </c>
      <c r="D221" s="3" t="s">
        <v>22</v>
      </c>
      <c r="E221" s="83">
        <f t="shared" si="95"/>
        <v>0.87650000000000006</v>
      </c>
      <c r="F221" s="84">
        <f t="shared" si="94"/>
        <v>1</v>
      </c>
      <c r="G221" s="83">
        <f t="shared" si="96"/>
        <v>0.87650000000000006</v>
      </c>
      <c r="H221" s="1"/>
      <c r="I221" s="74">
        <f>I220+(J220-J221)*1.5</f>
        <v>13.124000000000001</v>
      </c>
      <c r="J221" s="75">
        <v>-1</v>
      </c>
      <c r="K221" s="83">
        <f t="shared" si="97"/>
        <v>0.10799999999999998</v>
      </c>
      <c r="L221" s="84">
        <f t="shared" si="98"/>
        <v>3.3239999999999998</v>
      </c>
      <c r="M221" s="83">
        <f t="shared" si="99"/>
        <v>0.35899199999999992</v>
      </c>
      <c r="N221" s="24"/>
      <c r="O221" s="24"/>
      <c r="P221" s="24"/>
      <c r="Q221" s="22"/>
      <c r="R221" s="21"/>
    </row>
    <row r="222" spans="2:18" x14ac:dyDescent="0.2">
      <c r="B222" s="2">
        <v>25</v>
      </c>
      <c r="C222" s="3">
        <v>1.0209999999999999</v>
      </c>
      <c r="D222" s="3"/>
      <c r="E222" s="83">
        <f t="shared" si="95"/>
        <v>1.0234999999999999</v>
      </c>
      <c r="F222" s="84">
        <f t="shared" si="94"/>
        <v>6</v>
      </c>
      <c r="G222" s="83">
        <f t="shared" si="96"/>
        <v>6.1409999999999991</v>
      </c>
      <c r="H222" s="1"/>
      <c r="I222" s="76">
        <f>I221+1.5</f>
        <v>14.624000000000001</v>
      </c>
      <c r="J222" s="77">
        <f>J221</f>
        <v>-1</v>
      </c>
      <c r="K222" s="83">
        <f t="shared" si="97"/>
        <v>-1</v>
      </c>
      <c r="L222" s="84">
        <f t="shared" si="98"/>
        <v>1.5</v>
      </c>
      <c r="M222" s="83">
        <f t="shared" si="99"/>
        <v>-1.5</v>
      </c>
      <c r="N222" s="24"/>
      <c r="O222" s="24"/>
      <c r="P222" s="24"/>
      <c r="Q222" s="22"/>
      <c r="R222" s="21"/>
    </row>
    <row r="223" spans="2:18" x14ac:dyDescent="0.2">
      <c r="B223" s="2">
        <v>30</v>
      </c>
      <c r="C223" s="3">
        <v>1.01</v>
      </c>
      <c r="D223" s="3"/>
      <c r="E223" s="83">
        <f t="shared" si="95"/>
        <v>1.0154999999999998</v>
      </c>
      <c r="F223" s="84">
        <f t="shared" si="94"/>
        <v>5</v>
      </c>
      <c r="G223" s="83">
        <f t="shared" si="96"/>
        <v>5.0774999999999988</v>
      </c>
      <c r="H223" s="1"/>
      <c r="I223" s="74">
        <f>I222+1.5</f>
        <v>16.124000000000002</v>
      </c>
      <c r="J223" s="75">
        <f>J221</f>
        <v>-1</v>
      </c>
      <c r="K223" s="83">
        <f t="shared" si="97"/>
        <v>-1</v>
      </c>
      <c r="L223" s="84">
        <f t="shared" si="98"/>
        <v>1.5000000000000018</v>
      </c>
      <c r="M223" s="83">
        <f t="shared" si="99"/>
        <v>-1.5000000000000018</v>
      </c>
      <c r="N223" s="20"/>
      <c r="O223" s="20"/>
      <c r="P223" s="20"/>
      <c r="R223" s="21"/>
    </row>
    <row r="224" spans="2:18" x14ac:dyDescent="0.2">
      <c r="B224" s="2">
        <v>35</v>
      </c>
      <c r="C224" s="3">
        <v>1.0049999999999999</v>
      </c>
      <c r="D224" s="3"/>
      <c r="E224" s="83">
        <f t="shared" si="95"/>
        <v>1.0074999999999998</v>
      </c>
      <c r="F224" s="84">
        <f t="shared" si="94"/>
        <v>5</v>
      </c>
      <c r="G224" s="83">
        <f t="shared" si="96"/>
        <v>5.0374999999999996</v>
      </c>
      <c r="H224" s="1"/>
      <c r="I224" s="74">
        <f>I223+(J224-J223)*1.5</f>
        <v>19.124000000000002</v>
      </c>
      <c r="J224" s="78">
        <v>1</v>
      </c>
      <c r="K224" s="83">
        <f t="shared" si="97"/>
        <v>0</v>
      </c>
      <c r="L224" s="84">
        <f t="shared" si="98"/>
        <v>3</v>
      </c>
      <c r="M224" s="83">
        <f t="shared" si="99"/>
        <v>0</v>
      </c>
      <c r="N224" s="20"/>
      <c r="O224" s="20"/>
      <c r="P224" s="20"/>
      <c r="R224" s="21"/>
    </row>
    <row r="225" spans="2:18" ht="15" x14ac:dyDescent="0.2">
      <c r="B225" s="1" t="s">
        <v>7</v>
      </c>
      <c r="C225" s="1"/>
      <c r="D225" s="151">
        <v>1.4</v>
      </c>
      <c r="E225" s="151"/>
      <c r="J225" s="85"/>
      <c r="K225" s="85"/>
      <c r="L225" s="85"/>
      <c r="M225" s="85"/>
      <c r="N225" s="14"/>
      <c r="O225" s="14"/>
      <c r="P225" s="14"/>
    </row>
    <row r="226" spans="2:18" x14ac:dyDescent="0.2">
      <c r="B226" s="149"/>
      <c r="C226" s="149"/>
      <c r="D226" s="149"/>
      <c r="E226" s="149"/>
      <c r="F226" s="149"/>
      <c r="G226" s="149"/>
      <c r="I226" s="149"/>
      <c r="J226" s="149"/>
      <c r="K226" s="149"/>
      <c r="L226" s="149"/>
      <c r="M226" s="149"/>
      <c r="N226" s="15"/>
      <c r="O226" s="15"/>
      <c r="P226" s="20"/>
    </row>
    <row r="227" spans="2:18" x14ac:dyDescent="0.2">
      <c r="B227" s="2">
        <v>0</v>
      </c>
      <c r="C227" s="3">
        <v>0.95399999999999996</v>
      </c>
      <c r="D227" s="3"/>
      <c r="E227" s="84"/>
      <c r="F227" s="84"/>
      <c r="G227" s="84"/>
      <c r="H227" s="84"/>
      <c r="I227" s="17"/>
      <c r="J227" s="18"/>
      <c r="K227" s="83"/>
      <c r="L227" s="84"/>
      <c r="M227" s="83"/>
      <c r="N227" s="20"/>
      <c r="O227" s="20"/>
      <c r="P227" s="20"/>
      <c r="R227" s="21"/>
    </row>
    <row r="228" spans="2:18" x14ac:dyDescent="0.2">
      <c r="B228" s="2">
        <v>5</v>
      </c>
      <c r="C228" s="3">
        <v>0.94599999999999995</v>
      </c>
      <c r="D228" s="3"/>
      <c r="E228" s="83">
        <f>(C227+C228)/2</f>
        <v>0.95</v>
      </c>
      <c r="F228" s="84">
        <f t="shared" ref="F228:F239" si="100">B228-B227</f>
        <v>5</v>
      </c>
      <c r="G228" s="83">
        <f>E228*F228</f>
        <v>4.75</v>
      </c>
      <c r="H228" s="84"/>
      <c r="I228" s="2"/>
      <c r="J228" s="2"/>
      <c r="K228" s="83"/>
      <c r="L228" s="84"/>
      <c r="M228" s="83"/>
      <c r="N228" s="20"/>
      <c r="O228" s="20"/>
      <c r="P228" s="20"/>
      <c r="Q228" s="22"/>
      <c r="R228" s="21"/>
    </row>
    <row r="229" spans="2:18" x14ac:dyDescent="0.2">
      <c r="B229" s="2">
        <v>10</v>
      </c>
      <c r="C229" s="3">
        <v>0.94099999999999995</v>
      </c>
      <c r="D229" s="3" t="s">
        <v>21</v>
      </c>
      <c r="E229" s="83">
        <f t="shared" ref="E229:E239" si="101">(C228+C229)/2</f>
        <v>0.94350000000000001</v>
      </c>
      <c r="F229" s="84">
        <f t="shared" si="100"/>
        <v>5</v>
      </c>
      <c r="G229" s="83">
        <f t="shared" ref="G229:G239" si="102">E229*F229</f>
        <v>4.7175000000000002</v>
      </c>
      <c r="H229" s="84"/>
      <c r="I229" s="2"/>
      <c r="J229" s="2"/>
      <c r="K229" s="83"/>
      <c r="L229" s="84"/>
      <c r="M229" s="83"/>
      <c r="N229" s="20"/>
      <c r="O229" s="20"/>
      <c r="P229" s="20"/>
      <c r="Q229" s="22"/>
      <c r="R229" s="21"/>
    </row>
    <row r="230" spans="2:18" x14ac:dyDescent="0.2">
      <c r="B230" s="2">
        <v>11</v>
      </c>
      <c r="C230" s="3">
        <v>0.69299999999999995</v>
      </c>
      <c r="D230" s="3"/>
      <c r="E230" s="83">
        <f t="shared" si="101"/>
        <v>0.81699999999999995</v>
      </c>
      <c r="F230" s="84">
        <f t="shared" si="100"/>
        <v>1</v>
      </c>
      <c r="G230" s="83">
        <f t="shared" si="102"/>
        <v>0.81699999999999995</v>
      </c>
      <c r="H230" s="84"/>
      <c r="I230" s="2"/>
      <c r="J230" s="2"/>
      <c r="K230" s="83"/>
      <c r="L230" s="84"/>
      <c r="M230" s="83"/>
      <c r="N230" s="20"/>
      <c r="O230" s="20"/>
      <c r="P230" s="20"/>
      <c r="Q230" s="22"/>
      <c r="R230" s="21"/>
    </row>
    <row r="231" spans="2:18" x14ac:dyDescent="0.2">
      <c r="B231" s="2">
        <v>12</v>
      </c>
      <c r="C231" s="3">
        <v>0.46</v>
      </c>
      <c r="D231" s="3"/>
      <c r="E231" s="83">
        <f t="shared" si="101"/>
        <v>0.57650000000000001</v>
      </c>
      <c r="F231" s="84">
        <f t="shared" si="100"/>
        <v>1</v>
      </c>
      <c r="G231" s="83">
        <f t="shared" si="102"/>
        <v>0.57650000000000001</v>
      </c>
      <c r="H231" s="84"/>
      <c r="I231" s="2"/>
      <c r="J231" s="2"/>
      <c r="K231" s="83"/>
      <c r="L231" s="84"/>
      <c r="M231" s="83"/>
      <c r="N231" s="20"/>
      <c r="O231" s="20"/>
      <c r="P231" s="20"/>
      <c r="Q231" s="22"/>
      <c r="R231" s="21"/>
    </row>
    <row r="232" spans="2:18" x14ac:dyDescent="0.2">
      <c r="B232" s="2">
        <v>13</v>
      </c>
      <c r="C232" s="3">
        <v>0.27700000000000002</v>
      </c>
      <c r="D232" s="3"/>
      <c r="E232" s="83">
        <f t="shared" si="101"/>
        <v>0.36850000000000005</v>
      </c>
      <c r="F232" s="84">
        <f t="shared" si="100"/>
        <v>1</v>
      </c>
      <c r="G232" s="83">
        <f t="shared" si="102"/>
        <v>0.36850000000000005</v>
      </c>
      <c r="H232" s="84"/>
      <c r="I232" s="2"/>
      <c r="J232" s="2"/>
      <c r="K232" s="83"/>
      <c r="L232" s="84"/>
      <c r="M232" s="83"/>
      <c r="N232" s="20"/>
      <c r="O232" s="20"/>
      <c r="P232" s="20"/>
      <c r="Q232" s="22"/>
      <c r="R232" s="21"/>
    </row>
    <row r="233" spans="2:18" x14ac:dyDescent="0.2">
      <c r="B233" s="2">
        <v>14</v>
      </c>
      <c r="C233" s="3">
        <v>0.17199999999999999</v>
      </c>
      <c r="D233" s="3"/>
      <c r="E233" s="83">
        <f t="shared" si="101"/>
        <v>0.22450000000000001</v>
      </c>
      <c r="F233" s="84">
        <f t="shared" si="100"/>
        <v>1</v>
      </c>
      <c r="G233" s="83">
        <f t="shared" si="102"/>
        <v>0.22450000000000001</v>
      </c>
      <c r="H233" s="84"/>
      <c r="I233" s="2"/>
      <c r="J233" s="2"/>
      <c r="K233" s="83"/>
      <c r="L233" s="84"/>
      <c r="M233" s="83"/>
      <c r="N233" s="20"/>
      <c r="O233" s="20"/>
      <c r="P233" s="20"/>
      <c r="Q233" s="22"/>
      <c r="R233" s="21"/>
    </row>
    <row r="234" spans="2:18" x14ac:dyDescent="0.2">
      <c r="B234" s="2">
        <v>15</v>
      </c>
      <c r="C234" s="3">
        <v>0.27500000000000002</v>
      </c>
      <c r="D234" s="3"/>
      <c r="E234" s="83">
        <f t="shared" si="101"/>
        <v>0.2235</v>
      </c>
      <c r="F234" s="84">
        <f t="shared" si="100"/>
        <v>1</v>
      </c>
      <c r="G234" s="83">
        <f t="shared" si="102"/>
        <v>0.2235</v>
      </c>
      <c r="H234" s="84"/>
      <c r="I234" s="2">
        <v>0</v>
      </c>
      <c r="J234" s="3">
        <v>0.95399999999999996</v>
      </c>
      <c r="K234" s="83"/>
      <c r="L234" s="84"/>
      <c r="M234" s="83"/>
      <c r="N234" s="20"/>
      <c r="O234" s="20"/>
      <c r="P234" s="20"/>
      <c r="Q234" s="22"/>
      <c r="R234" s="21"/>
    </row>
    <row r="235" spans="2:18" x14ac:dyDescent="0.2">
      <c r="B235" s="2">
        <v>16</v>
      </c>
      <c r="C235" s="3">
        <v>0.50600000000000001</v>
      </c>
      <c r="D235" s="3"/>
      <c r="E235" s="83">
        <f t="shared" si="101"/>
        <v>0.39050000000000001</v>
      </c>
      <c r="F235" s="84">
        <f t="shared" si="100"/>
        <v>1</v>
      </c>
      <c r="G235" s="83">
        <f t="shared" si="102"/>
        <v>0.39050000000000001</v>
      </c>
      <c r="H235" s="84"/>
      <c r="I235" s="2">
        <v>5</v>
      </c>
      <c r="J235" s="3">
        <v>0.94599999999999995</v>
      </c>
      <c r="K235" s="83">
        <f t="shared" ref="K235:K240" si="103">AVERAGE(J234,J235)</f>
        <v>0.95</v>
      </c>
      <c r="L235" s="84">
        <f t="shared" ref="L235:L240" si="104">I235-I234</f>
        <v>5</v>
      </c>
      <c r="M235" s="83">
        <f t="shared" ref="M235:M240" si="105">L235*K235</f>
        <v>4.75</v>
      </c>
      <c r="N235" s="24"/>
      <c r="O235" s="24"/>
      <c r="P235" s="24"/>
      <c r="Q235" s="22"/>
      <c r="R235" s="21"/>
    </row>
    <row r="236" spans="2:18" x14ac:dyDescent="0.2">
      <c r="B236" s="2">
        <v>17</v>
      </c>
      <c r="C236" s="3">
        <v>0.63600000000000001</v>
      </c>
      <c r="D236" s="3"/>
      <c r="E236" s="83">
        <f t="shared" si="101"/>
        <v>0.57099999999999995</v>
      </c>
      <c r="F236" s="84">
        <f t="shared" si="100"/>
        <v>1</v>
      </c>
      <c r="G236" s="83">
        <f t="shared" si="102"/>
        <v>0.57099999999999995</v>
      </c>
      <c r="H236" s="84"/>
      <c r="I236" s="2">
        <v>9.5</v>
      </c>
      <c r="J236" s="3">
        <v>0.94099999999999995</v>
      </c>
      <c r="K236" s="83">
        <f t="shared" si="103"/>
        <v>0.94350000000000001</v>
      </c>
      <c r="L236" s="84">
        <f t="shared" si="104"/>
        <v>4.5</v>
      </c>
      <c r="M236" s="83">
        <f t="shared" si="105"/>
        <v>4.2457500000000001</v>
      </c>
      <c r="N236" s="20"/>
      <c r="O236" s="20"/>
      <c r="P236" s="20"/>
      <c r="Q236" s="22"/>
      <c r="R236" s="21"/>
    </row>
    <row r="237" spans="2:18" x14ac:dyDescent="0.2">
      <c r="B237" s="2">
        <v>18</v>
      </c>
      <c r="C237" s="3">
        <v>0.92100000000000004</v>
      </c>
      <c r="D237" s="3" t="s">
        <v>22</v>
      </c>
      <c r="E237" s="83">
        <f t="shared" si="101"/>
        <v>0.77849999999999997</v>
      </c>
      <c r="F237" s="84">
        <f t="shared" si="100"/>
        <v>1</v>
      </c>
      <c r="G237" s="83">
        <f t="shared" si="102"/>
        <v>0.77849999999999997</v>
      </c>
      <c r="H237" s="1"/>
      <c r="I237" s="74">
        <f>I236+(J236-J237)*1.5</f>
        <v>12.4115</v>
      </c>
      <c r="J237" s="75">
        <v>-1</v>
      </c>
      <c r="K237" s="83">
        <f t="shared" si="103"/>
        <v>-2.9500000000000026E-2</v>
      </c>
      <c r="L237" s="84">
        <f t="shared" si="104"/>
        <v>2.9115000000000002</v>
      </c>
      <c r="M237" s="83">
        <f t="shared" si="105"/>
        <v>-8.5889250000000084E-2</v>
      </c>
      <c r="N237" s="24"/>
      <c r="O237" s="24"/>
      <c r="P237" s="24"/>
      <c r="Q237" s="22"/>
      <c r="R237" s="21"/>
    </row>
    <row r="238" spans="2:18" x14ac:dyDescent="0.2">
      <c r="B238" s="2">
        <v>23</v>
      </c>
      <c r="C238" s="3">
        <v>0.91300000000000003</v>
      </c>
      <c r="D238" s="3"/>
      <c r="E238" s="83">
        <f t="shared" si="101"/>
        <v>0.91700000000000004</v>
      </c>
      <c r="F238" s="84">
        <f t="shared" si="100"/>
        <v>5</v>
      </c>
      <c r="G238" s="83">
        <f t="shared" si="102"/>
        <v>4.585</v>
      </c>
      <c r="H238" s="1"/>
      <c r="I238" s="76">
        <f>I237+1.5</f>
        <v>13.9115</v>
      </c>
      <c r="J238" s="77">
        <f>J237</f>
        <v>-1</v>
      </c>
      <c r="K238" s="83">
        <f t="shared" si="103"/>
        <v>-1</v>
      </c>
      <c r="L238" s="84">
        <f t="shared" si="104"/>
        <v>1.5</v>
      </c>
      <c r="M238" s="83">
        <f t="shared" si="105"/>
        <v>-1.5</v>
      </c>
      <c r="N238" s="24"/>
      <c r="O238" s="24"/>
      <c r="P238" s="24"/>
      <c r="Q238" s="22"/>
      <c r="R238" s="21"/>
    </row>
    <row r="239" spans="2:18" x14ac:dyDescent="0.2">
      <c r="B239" s="2">
        <v>28</v>
      </c>
      <c r="C239" s="3">
        <v>0.89300000000000002</v>
      </c>
      <c r="D239" s="3"/>
      <c r="E239" s="83">
        <f t="shared" si="101"/>
        <v>0.90300000000000002</v>
      </c>
      <c r="F239" s="84">
        <f t="shared" si="100"/>
        <v>5</v>
      </c>
      <c r="G239" s="83">
        <f t="shared" si="102"/>
        <v>4.5150000000000006</v>
      </c>
      <c r="H239" s="1"/>
      <c r="I239" s="74">
        <f>I238+1.5</f>
        <v>15.4115</v>
      </c>
      <c r="J239" s="75">
        <f>J237</f>
        <v>-1</v>
      </c>
      <c r="K239" s="83">
        <f t="shared" si="103"/>
        <v>-1</v>
      </c>
      <c r="L239" s="84">
        <f t="shared" si="104"/>
        <v>1.5</v>
      </c>
      <c r="M239" s="83">
        <f t="shared" si="105"/>
        <v>-1.5</v>
      </c>
      <c r="N239" s="20"/>
      <c r="O239" s="20"/>
      <c r="P239" s="20"/>
      <c r="R239" s="21"/>
    </row>
    <row r="240" spans="2:18" x14ac:dyDescent="0.2">
      <c r="B240" s="2"/>
      <c r="C240" s="3"/>
      <c r="D240" s="3"/>
      <c r="E240" s="83"/>
      <c r="F240" s="84"/>
      <c r="G240" s="83"/>
      <c r="H240" s="1"/>
      <c r="I240" s="74">
        <f>I239+(J240-J239)*1.5</f>
        <v>18.261499999999998</v>
      </c>
      <c r="J240" s="78">
        <v>0.9</v>
      </c>
      <c r="K240" s="83">
        <f t="shared" si="103"/>
        <v>-4.9999999999999989E-2</v>
      </c>
      <c r="L240" s="84">
        <f t="shared" si="104"/>
        <v>2.8499999999999979</v>
      </c>
      <c r="M240" s="83">
        <f t="shared" si="105"/>
        <v>-0.14249999999999985</v>
      </c>
      <c r="N240" s="20"/>
      <c r="O240" s="20"/>
      <c r="P240" s="20"/>
      <c r="R240" s="21"/>
    </row>
    <row r="241" spans="2:18" ht="15" x14ac:dyDescent="0.2">
      <c r="B241" s="1" t="s">
        <v>7</v>
      </c>
      <c r="C241" s="1"/>
      <c r="D241" s="151">
        <v>1.5</v>
      </c>
      <c r="E241" s="151"/>
      <c r="J241" s="85"/>
      <c r="K241" s="85"/>
      <c r="L241" s="85"/>
      <c r="M241" s="85"/>
      <c r="N241" s="14"/>
      <c r="O241" s="14"/>
      <c r="P241" s="14"/>
    </row>
    <row r="242" spans="2:18" x14ac:dyDescent="0.2">
      <c r="B242" s="2">
        <v>0</v>
      </c>
      <c r="C242" s="3">
        <v>0.83299999999999996</v>
      </c>
      <c r="D242" s="3"/>
      <c r="E242" s="84"/>
      <c r="F242" s="84"/>
      <c r="G242" s="84"/>
      <c r="H242" s="84"/>
      <c r="I242" s="17"/>
      <c r="J242" s="18"/>
      <c r="K242" s="83"/>
      <c r="L242" s="84"/>
      <c r="M242" s="83"/>
      <c r="N242" s="20"/>
      <c r="O242" s="20"/>
      <c r="P242" s="20"/>
      <c r="R242" s="21"/>
    </row>
    <row r="243" spans="2:18" x14ac:dyDescent="0.2">
      <c r="B243" s="2">
        <v>6</v>
      </c>
      <c r="C243" s="3">
        <v>0.84</v>
      </c>
      <c r="D243" s="3"/>
      <c r="E243" s="83">
        <f>(C242+C243)/2</f>
        <v>0.83650000000000002</v>
      </c>
      <c r="F243" s="84">
        <f t="shared" ref="F243:F255" si="106">B243-B242</f>
        <v>6</v>
      </c>
      <c r="G243" s="83">
        <f>E243*F243</f>
        <v>5.0190000000000001</v>
      </c>
      <c r="H243" s="84"/>
      <c r="I243" s="2">
        <v>0</v>
      </c>
      <c r="J243" s="3">
        <v>0.83299999999999996</v>
      </c>
      <c r="K243" s="83"/>
      <c r="L243" s="84"/>
      <c r="M243" s="83"/>
      <c r="N243" s="20"/>
      <c r="O243" s="20"/>
      <c r="P243" s="20"/>
      <c r="Q243" s="22"/>
      <c r="R243" s="21"/>
    </row>
    <row r="244" spans="2:18" x14ac:dyDescent="0.2">
      <c r="B244" s="2">
        <v>7</v>
      </c>
      <c r="C244" s="3">
        <v>2.0579999999999998</v>
      </c>
      <c r="D244" s="3"/>
      <c r="E244" s="83">
        <f t="shared" ref="E244:E255" si="107">(C243+C244)/2</f>
        <v>1.4489999999999998</v>
      </c>
      <c r="F244" s="84">
        <f t="shared" si="106"/>
        <v>1</v>
      </c>
      <c r="G244" s="83">
        <f t="shared" ref="G244:G255" si="108">E244*F244</f>
        <v>1.4489999999999998</v>
      </c>
      <c r="H244" s="84"/>
      <c r="I244" s="2">
        <v>6</v>
      </c>
      <c r="J244" s="3">
        <v>0.84</v>
      </c>
      <c r="K244" s="83">
        <f t="shared" ref="K244:K252" si="109">AVERAGE(J243,J244)</f>
        <v>0.83650000000000002</v>
      </c>
      <c r="L244" s="84">
        <f t="shared" ref="L244:L252" si="110">I244-I243</f>
        <v>6</v>
      </c>
      <c r="M244" s="83">
        <f t="shared" ref="M244:M252" si="111">L244*K244</f>
        <v>5.0190000000000001</v>
      </c>
      <c r="N244" s="20"/>
      <c r="O244" s="20"/>
      <c r="P244" s="20"/>
      <c r="Q244" s="22"/>
      <c r="R244" s="21"/>
    </row>
    <row r="245" spans="2:18" x14ac:dyDescent="0.2">
      <c r="B245" s="2">
        <v>10</v>
      </c>
      <c r="C245" s="3">
        <v>2.0529999999999999</v>
      </c>
      <c r="D245" s="3" t="s">
        <v>21</v>
      </c>
      <c r="E245" s="83">
        <f t="shared" si="107"/>
        <v>2.0554999999999999</v>
      </c>
      <c r="F245" s="84">
        <f t="shared" si="106"/>
        <v>3</v>
      </c>
      <c r="G245" s="83">
        <f t="shared" si="108"/>
        <v>6.1664999999999992</v>
      </c>
      <c r="H245" s="84"/>
      <c r="I245" s="2">
        <v>7</v>
      </c>
      <c r="J245" s="3">
        <v>2.0579999999999998</v>
      </c>
      <c r="K245" s="83">
        <f t="shared" si="109"/>
        <v>1.4489999999999998</v>
      </c>
      <c r="L245" s="84">
        <f t="shared" si="110"/>
        <v>1</v>
      </c>
      <c r="M245" s="83">
        <f t="shared" si="111"/>
        <v>1.4489999999999998</v>
      </c>
      <c r="N245" s="20"/>
      <c r="O245" s="20"/>
      <c r="P245" s="20"/>
      <c r="Q245" s="22"/>
      <c r="R245" s="21"/>
    </row>
    <row r="246" spans="2:18" x14ac:dyDescent="0.2">
      <c r="B246" s="2">
        <v>11</v>
      </c>
      <c r="C246" s="3">
        <v>1.0369999999999999</v>
      </c>
      <c r="D246" s="3"/>
      <c r="E246" s="83">
        <f t="shared" si="107"/>
        <v>1.5449999999999999</v>
      </c>
      <c r="F246" s="84">
        <f t="shared" si="106"/>
        <v>1</v>
      </c>
      <c r="G246" s="83">
        <f t="shared" si="108"/>
        <v>1.5449999999999999</v>
      </c>
      <c r="H246" s="84"/>
      <c r="I246" s="2">
        <v>9.5</v>
      </c>
      <c r="J246" s="3">
        <v>2.0529999999999999</v>
      </c>
      <c r="K246" s="83">
        <f t="shared" si="109"/>
        <v>2.0554999999999999</v>
      </c>
      <c r="L246" s="84">
        <f t="shared" si="110"/>
        <v>2.5</v>
      </c>
      <c r="M246" s="83">
        <f t="shared" si="111"/>
        <v>5.1387499999999999</v>
      </c>
      <c r="N246" s="20"/>
      <c r="O246" s="20"/>
      <c r="P246" s="20"/>
      <c r="Q246" s="22"/>
      <c r="R246" s="21"/>
    </row>
    <row r="247" spans="2:18" x14ac:dyDescent="0.2">
      <c r="B247" s="2">
        <v>12</v>
      </c>
      <c r="C247" s="3">
        <v>0.47299999999999998</v>
      </c>
      <c r="D247" s="3"/>
      <c r="E247" s="83">
        <f t="shared" si="107"/>
        <v>0.75499999999999989</v>
      </c>
      <c r="F247" s="84">
        <f t="shared" si="106"/>
        <v>1</v>
      </c>
      <c r="G247" s="83">
        <f t="shared" si="108"/>
        <v>0.75499999999999989</v>
      </c>
      <c r="H247" s="84"/>
      <c r="I247" s="74">
        <f>I246+(J246-J247)*1.5</f>
        <v>14.079499999999999</v>
      </c>
      <c r="J247" s="75">
        <v>-1</v>
      </c>
      <c r="K247" s="83">
        <f t="shared" si="109"/>
        <v>0.52649999999999997</v>
      </c>
      <c r="L247" s="84">
        <f t="shared" si="110"/>
        <v>4.5794999999999995</v>
      </c>
      <c r="M247" s="83">
        <f t="shared" si="111"/>
        <v>2.4111067499999996</v>
      </c>
      <c r="N247" s="20"/>
      <c r="O247" s="20"/>
      <c r="P247" s="20"/>
      <c r="Q247" s="22"/>
      <c r="R247" s="21"/>
    </row>
    <row r="248" spans="2:18" x14ac:dyDescent="0.2">
      <c r="B248" s="2">
        <v>13</v>
      </c>
      <c r="C248" s="3">
        <v>0.161</v>
      </c>
      <c r="D248" s="3"/>
      <c r="E248" s="83">
        <f t="shared" si="107"/>
        <v>0.317</v>
      </c>
      <c r="F248" s="84">
        <f t="shared" si="106"/>
        <v>1</v>
      </c>
      <c r="G248" s="83">
        <f t="shared" si="108"/>
        <v>0.317</v>
      </c>
      <c r="I248" s="76">
        <f>I247+1.5</f>
        <v>15.579499999999999</v>
      </c>
      <c r="J248" s="77">
        <f>J247</f>
        <v>-1</v>
      </c>
      <c r="K248" s="83">
        <f t="shared" si="109"/>
        <v>-1</v>
      </c>
      <c r="L248" s="84">
        <f t="shared" si="110"/>
        <v>1.5</v>
      </c>
      <c r="M248" s="83">
        <f t="shared" si="111"/>
        <v>-1.5</v>
      </c>
      <c r="N248" s="20"/>
      <c r="O248" s="20"/>
      <c r="P248" s="20"/>
      <c r="Q248" s="22"/>
      <c r="R248" s="21"/>
    </row>
    <row r="249" spans="2:18" x14ac:dyDescent="0.2">
      <c r="B249" s="2">
        <v>15</v>
      </c>
      <c r="C249" s="3">
        <v>5.8000000000000003E-2</v>
      </c>
      <c r="D249" s="3"/>
      <c r="E249" s="83">
        <f t="shared" si="107"/>
        <v>0.1095</v>
      </c>
      <c r="F249" s="84">
        <f t="shared" si="106"/>
        <v>2</v>
      </c>
      <c r="G249" s="83">
        <f t="shared" si="108"/>
        <v>0.219</v>
      </c>
      <c r="I249" s="74">
        <f>I248+1.5</f>
        <v>17.079499999999999</v>
      </c>
      <c r="J249" s="75">
        <f>J247</f>
        <v>-1</v>
      </c>
      <c r="K249" s="83">
        <f t="shared" si="109"/>
        <v>-1</v>
      </c>
      <c r="L249" s="84">
        <f t="shared" si="110"/>
        <v>1.5</v>
      </c>
      <c r="M249" s="83">
        <f t="shared" si="111"/>
        <v>-1.5</v>
      </c>
      <c r="N249" s="20"/>
      <c r="O249" s="20"/>
      <c r="P249" s="20"/>
      <c r="Q249" s="22"/>
      <c r="R249" s="21"/>
    </row>
    <row r="250" spans="2:18" x14ac:dyDescent="0.2">
      <c r="B250" s="2">
        <v>17</v>
      </c>
      <c r="C250" s="3">
        <v>0.16400000000000001</v>
      </c>
      <c r="D250" s="3"/>
      <c r="E250" s="83">
        <f t="shared" si="107"/>
        <v>0.111</v>
      </c>
      <c r="F250" s="84">
        <f t="shared" si="106"/>
        <v>2</v>
      </c>
      <c r="G250" s="83">
        <f t="shared" si="108"/>
        <v>0.222</v>
      </c>
      <c r="I250" s="74">
        <f>I249+(J250-J249)*1.5</f>
        <v>19.779499999999999</v>
      </c>
      <c r="J250" s="78">
        <v>0.8</v>
      </c>
      <c r="K250" s="83">
        <f t="shared" si="109"/>
        <v>-9.9999999999999978E-2</v>
      </c>
      <c r="L250" s="84">
        <f t="shared" si="110"/>
        <v>2.6999999999999993</v>
      </c>
      <c r="M250" s="83">
        <f t="shared" si="111"/>
        <v>-0.26999999999999985</v>
      </c>
      <c r="N250" s="24"/>
      <c r="O250" s="24"/>
      <c r="P250" s="24"/>
      <c r="Q250" s="22"/>
      <c r="R250" s="21"/>
    </row>
    <row r="251" spans="2:18" x14ac:dyDescent="0.2">
      <c r="B251" s="2">
        <v>18</v>
      </c>
      <c r="C251" s="3">
        <v>0.371</v>
      </c>
      <c r="D251" s="3"/>
      <c r="E251" s="83">
        <f t="shared" si="107"/>
        <v>0.26750000000000002</v>
      </c>
      <c r="F251" s="84">
        <f t="shared" si="106"/>
        <v>1</v>
      </c>
      <c r="G251" s="83">
        <f t="shared" si="108"/>
        <v>0.26750000000000002</v>
      </c>
      <c r="H251" s="84"/>
      <c r="I251" s="2">
        <v>25</v>
      </c>
      <c r="J251" s="3">
        <v>0.76200000000000001</v>
      </c>
      <c r="K251" s="83">
        <f t="shared" si="109"/>
        <v>0.78100000000000003</v>
      </c>
      <c r="L251" s="84">
        <f t="shared" si="110"/>
        <v>5.2205000000000013</v>
      </c>
      <c r="M251" s="83">
        <f t="shared" si="111"/>
        <v>4.0772105000000014</v>
      </c>
      <c r="N251" s="20"/>
      <c r="O251" s="20"/>
      <c r="P251" s="20"/>
      <c r="Q251" s="22"/>
      <c r="R251" s="21"/>
    </row>
    <row r="252" spans="2:18" x14ac:dyDescent="0.2">
      <c r="B252" s="2">
        <v>19</v>
      </c>
      <c r="C252" s="3">
        <v>0.45800000000000002</v>
      </c>
      <c r="D252" s="3"/>
      <c r="E252" s="83">
        <f t="shared" si="107"/>
        <v>0.41449999999999998</v>
      </c>
      <c r="F252" s="84">
        <f t="shared" si="106"/>
        <v>1</v>
      </c>
      <c r="G252" s="83">
        <f t="shared" si="108"/>
        <v>0.41449999999999998</v>
      </c>
      <c r="H252" s="84"/>
      <c r="I252" s="2">
        <v>30</v>
      </c>
      <c r="J252" s="3">
        <v>0.748</v>
      </c>
      <c r="K252" s="83">
        <f t="shared" si="109"/>
        <v>0.755</v>
      </c>
      <c r="L252" s="84">
        <f t="shared" si="110"/>
        <v>5</v>
      </c>
      <c r="M252" s="83">
        <f t="shared" si="111"/>
        <v>3.7749999999999999</v>
      </c>
      <c r="N252" s="24"/>
      <c r="O252" s="24"/>
      <c r="P252" s="24"/>
      <c r="Q252" s="22"/>
      <c r="R252" s="21"/>
    </row>
    <row r="253" spans="2:18" x14ac:dyDescent="0.2">
      <c r="B253" s="2">
        <v>20</v>
      </c>
      <c r="C253" s="3">
        <v>0.77400000000000002</v>
      </c>
      <c r="D253" s="3" t="s">
        <v>22</v>
      </c>
      <c r="E253" s="83">
        <f t="shared" si="107"/>
        <v>0.61599999999999999</v>
      </c>
      <c r="F253" s="84">
        <f t="shared" si="106"/>
        <v>1</v>
      </c>
      <c r="G253" s="83">
        <f t="shared" si="108"/>
        <v>0.61599999999999999</v>
      </c>
      <c r="H253" s="84"/>
      <c r="I253" s="84"/>
      <c r="J253" s="84"/>
      <c r="K253" s="83"/>
      <c r="L253" s="84"/>
      <c r="M253" s="83"/>
      <c r="N253" s="24"/>
      <c r="O253" s="24"/>
      <c r="P253" s="24"/>
      <c r="Q253" s="22"/>
      <c r="R253" s="21"/>
    </row>
    <row r="254" spans="2:18" x14ac:dyDescent="0.2">
      <c r="B254" s="2">
        <v>25</v>
      </c>
      <c r="C254" s="3">
        <v>0.76200000000000001</v>
      </c>
      <c r="D254" s="3"/>
      <c r="E254" s="83">
        <f t="shared" si="107"/>
        <v>0.76800000000000002</v>
      </c>
      <c r="F254" s="84">
        <f t="shared" si="106"/>
        <v>5</v>
      </c>
      <c r="G254" s="83">
        <f t="shared" si="108"/>
        <v>3.84</v>
      </c>
      <c r="H254" s="84"/>
      <c r="I254" s="33"/>
      <c r="J254" s="21"/>
      <c r="K254" s="83"/>
      <c r="L254" s="84"/>
      <c r="M254" s="83"/>
      <c r="N254" s="20"/>
      <c r="O254" s="20"/>
      <c r="P254" s="20"/>
      <c r="R254" s="21"/>
    </row>
    <row r="255" spans="2:18" x14ac:dyDescent="0.2">
      <c r="B255" s="2">
        <v>30</v>
      </c>
      <c r="C255" s="3">
        <v>0.748</v>
      </c>
      <c r="D255" s="3"/>
      <c r="E255" s="83">
        <f t="shared" si="107"/>
        <v>0.755</v>
      </c>
      <c r="F255" s="84">
        <f t="shared" si="106"/>
        <v>5</v>
      </c>
      <c r="G255" s="83">
        <f t="shared" si="108"/>
        <v>3.7749999999999999</v>
      </c>
      <c r="H255" s="1"/>
      <c r="I255" s="33"/>
      <c r="J255" s="21"/>
      <c r="K255" s="83"/>
      <c r="L255" s="84"/>
      <c r="M255" s="83"/>
      <c r="N255" s="20"/>
      <c r="O255" s="20"/>
      <c r="P255" s="20"/>
      <c r="R255" s="21"/>
    </row>
    <row r="256" spans="2:18" x14ac:dyDescent="0.2">
      <c r="B256" s="2"/>
      <c r="C256" s="3"/>
      <c r="D256" s="3"/>
      <c r="E256" s="83"/>
      <c r="F256" s="84"/>
      <c r="G256" s="83"/>
      <c r="H256" s="1"/>
      <c r="I256" s="34"/>
      <c r="J256" s="84"/>
      <c r="K256" s="83"/>
      <c r="L256" s="84"/>
      <c r="M256" s="83"/>
      <c r="N256" s="20"/>
      <c r="O256" s="20"/>
      <c r="P256" s="20"/>
      <c r="R256" s="21"/>
    </row>
    <row r="257" spans="2:18" ht="15" x14ac:dyDescent="0.2">
      <c r="B257" s="1" t="s">
        <v>7</v>
      </c>
      <c r="C257" s="1"/>
      <c r="D257" s="151">
        <v>1.6</v>
      </c>
      <c r="E257" s="151"/>
      <c r="J257" s="85"/>
      <c r="K257" s="85"/>
      <c r="L257" s="85"/>
      <c r="M257" s="85"/>
      <c r="N257" s="14"/>
      <c r="O257" s="14"/>
      <c r="P257" s="14"/>
    </row>
    <row r="258" spans="2:18" x14ac:dyDescent="0.2">
      <c r="B258" s="149"/>
      <c r="C258" s="149"/>
      <c r="D258" s="149"/>
      <c r="E258" s="149"/>
      <c r="F258" s="149"/>
      <c r="G258" s="149"/>
      <c r="I258" s="149"/>
      <c r="J258" s="149"/>
      <c r="K258" s="149"/>
      <c r="L258" s="149"/>
      <c r="M258" s="149"/>
      <c r="N258" s="15"/>
      <c r="O258" s="15"/>
      <c r="P258" s="20"/>
    </row>
    <row r="259" spans="2:18" x14ac:dyDescent="0.2">
      <c r="B259" s="2">
        <v>0</v>
      </c>
      <c r="C259" s="3">
        <v>0.96199999999999997</v>
      </c>
      <c r="D259" s="3"/>
      <c r="E259" s="84"/>
      <c r="F259" s="84"/>
      <c r="G259" s="84"/>
      <c r="H259" s="84"/>
      <c r="I259" s="17"/>
      <c r="J259" s="18"/>
      <c r="K259" s="83"/>
      <c r="L259" s="84"/>
      <c r="M259" s="83"/>
      <c r="N259" s="20"/>
      <c r="O259" s="20"/>
      <c r="P259" s="20"/>
      <c r="R259" s="21"/>
    </row>
    <row r="260" spans="2:18" x14ac:dyDescent="0.2">
      <c r="B260" s="2">
        <v>6</v>
      </c>
      <c r="C260" s="3">
        <v>0.94899999999999995</v>
      </c>
      <c r="D260" s="3"/>
      <c r="E260" s="83">
        <f>(C259+C260)/2</f>
        <v>0.95550000000000002</v>
      </c>
      <c r="F260" s="84">
        <f t="shared" ref="F260:F273" si="112">B260-B259</f>
        <v>6</v>
      </c>
      <c r="G260" s="83">
        <f>E260*F260</f>
        <v>5.7330000000000005</v>
      </c>
      <c r="H260" s="84"/>
      <c r="I260" s="21"/>
      <c r="J260" s="21"/>
      <c r="K260" s="83"/>
      <c r="L260" s="84"/>
      <c r="M260" s="83"/>
      <c r="N260" s="20"/>
      <c r="O260" s="20"/>
      <c r="P260" s="20"/>
      <c r="Q260" s="22"/>
      <c r="R260" s="21"/>
    </row>
    <row r="261" spans="2:18" x14ac:dyDescent="0.2">
      <c r="B261" s="2">
        <v>7</v>
      </c>
      <c r="C261" s="3">
        <v>2.4689999999999999</v>
      </c>
      <c r="D261" s="3"/>
      <c r="E261" s="83">
        <f t="shared" ref="E261:E273" si="113">(C260+C261)/2</f>
        <v>1.7089999999999999</v>
      </c>
      <c r="F261" s="84">
        <f t="shared" si="112"/>
        <v>1</v>
      </c>
      <c r="G261" s="83">
        <f t="shared" ref="G261:G273" si="114">E261*F261</f>
        <v>1.7089999999999999</v>
      </c>
      <c r="H261" s="84"/>
      <c r="I261" s="21"/>
      <c r="J261" s="21"/>
      <c r="K261" s="83"/>
      <c r="L261" s="84"/>
      <c r="M261" s="83"/>
      <c r="N261" s="20"/>
      <c r="O261" s="20"/>
      <c r="P261" s="20"/>
      <c r="Q261" s="22"/>
      <c r="R261" s="21"/>
    </row>
    <row r="262" spans="2:18" x14ac:dyDescent="0.2">
      <c r="B262" s="2">
        <v>10</v>
      </c>
      <c r="C262" s="3">
        <v>2.4529999999999998</v>
      </c>
      <c r="D262" s="3" t="s">
        <v>21</v>
      </c>
      <c r="E262" s="83">
        <f t="shared" si="113"/>
        <v>2.4609999999999999</v>
      </c>
      <c r="F262" s="84">
        <f t="shared" si="112"/>
        <v>3</v>
      </c>
      <c r="G262" s="83">
        <f t="shared" si="114"/>
        <v>7.3829999999999991</v>
      </c>
      <c r="H262" s="84"/>
      <c r="I262" s="21"/>
      <c r="J262" s="21"/>
      <c r="K262" s="83"/>
      <c r="L262" s="84"/>
      <c r="M262" s="83"/>
      <c r="N262" s="20"/>
      <c r="O262" s="20"/>
      <c r="P262" s="20"/>
      <c r="Q262" s="22"/>
      <c r="R262" s="21"/>
    </row>
    <row r="263" spans="2:18" x14ac:dyDescent="0.2">
      <c r="B263" s="2">
        <v>11</v>
      </c>
      <c r="C263" s="3">
        <v>1.56</v>
      </c>
      <c r="D263" s="3"/>
      <c r="E263" s="83">
        <f t="shared" si="113"/>
        <v>2.0065</v>
      </c>
      <c r="F263" s="84">
        <f t="shared" si="112"/>
        <v>1</v>
      </c>
      <c r="G263" s="83">
        <f t="shared" si="114"/>
        <v>2.0065</v>
      </c>
      <c r="H263" s="84"/>
      <c r="I263" s="21"/>
      <c r="J263" s="21"/>
      <c r="K263" s="83"/>
      <c r="L263" s="84"/>
      <c r="M263" s="83"/>
      <c r="N263" s="20"/>
      <c r="O263" s="20"/>
      <c r="P263" s="20"/>
      <c r="Q263" s="22"/>
      <c r="R263" s="21"/>
    </row>
    <row r="264" spans="2:18" x14ac:dyDescent="0.2">
      <c r="B264" s="2">
        <v>12</v>
      </c>
      <c r="C264" s="3">
        <v>0.76100000000000001</v>
      </c>
      <c r="D264" s="3"/>
      <c r="E264" s="83">
        <f t="shared" si="113"/>
        <v>1.1605000000000001</v>
      </c>
      <c r="F264" s="84">
        <f t="shared" si="112"/>
        <v>1</v>
      </c>
      <c r="G264" s="83">
        <f t="shared" si="114"/>
        <v>1.1605000000000001</v>
      </c>
      <c r="H264" s="84"/>
      <c r="I264" s="2">
        <v>0</v>
      </c>
      <c r="J264" s="3">
        <v>0.96199999999999997</v>
      </c>
      <c r="K264" s="83"/>
      <c r="L264" s="84"/>
      <c r="M264" s="83"/>
      <c r="N264" s="20"/>
      <c r="O264" s="20"/>
      <c r="P264" s="20"/>
      <c r="Q264" s="22"/>
      <c r="R264" s="21"/>
    </row>
    <row r="265" spans="2:18" x14ac:dyDescent="0.2">
      <c r="B265" s="2">
        <v>13</v>
      </c>
      <c r="C265" s="3">
        <v>0.36699999999999999</v>
      </c>
      <c r="D265" s="3"/>
      <c r="E265" s="83">
        <f t="shared" si="113"/>
        <v>0.56400000000000006</v>
      </c>
      <c r="F265" s="84">
        <f t="shared" si="112"/>
        <v>1</v>
      </c>
      <c r="G265" s="83">
        <f t="shared" si="114"/>
        <v>0.56400000000000006</v>
      </c>
      <c r="I265" s="2">
        <v>6</v>
      </c>
      <c r="J265" s="3">
        <v>0.94899999999999995</v>
      </c>
      <c r="K265" s="83">
        <f t="shared" ref="K265:K274" si="115">AVERAGE(J264,J265)</f>
        <v>0.95550000000000002</v>
      </c>
      <c r="L265" s="84">
        <f t="shared" ref="L265:L274" si="116">I265-I264</f>
        <v>6</v>
      </c>
      <c r="M265" s="83">
        <f t="shared" ref="M265:M274" si="117">L265*K265</f>
        <v>5.7330000000000005</v>
      </c>
      <c r="N265" s="20"/>
      <c r="O265" s="20"/>
      <c r="P265" s="20"/>
      <c r="Q265" s="22"/>
      <c r="R265" s="21"/>
    </row>
    <row r="266" spans="2:18" x14ac:dyDescent="0.2">
      <c r="B266" s="2">
        <v>15</v>
      </c>
      <c r="C266" s="3">
        <v>0.26400000000000001</v>
      </c>
      <c r="D266" s="3"/>
      <c r="E266" s="83">
        <f t="shared" si="113"/>
        <v>0.3155</v>
      </c>
      <c r="F266" s="84">
        <f t="shared" si="112"/>
        <v>2</v>
      </c>
      <c r="G266" s="83">
        <f t="shared" si="114"/>
        <v>0.63100000000000001</v>
      </c>
      <c r="I266" s="2">
        <v>7</v>
      </c>
      <c r="J266" s="3">
        <v>2.4689999999999999</v>
      </c>
      <c r="K266" s="83">
        <f t="shared" si="115"/>
        <v>1.7089999999999999</v>
      </c>
      <c r="L266" s="84">
        <f t="shared" si="116"/>
        <v>1</v>
      </c>
      <c r="M266" s="83">
        <f t="shared" si="117"/>
        <v>1.7089999999999999</v>
      </c>
      <c r="N266" s="20"/>
      <c r="O266" s="20"/>
      <c r="P266" s="20"/>
      <c r="Q266" s="22"/>
      <c r="R266" s="21"/>
    </row>
    <row r="267" spans="2:18" x14ac:dyDescent="0.2">
      <c r="B267" s="2">
        <v>17</v>
      </c>
      <c r="C267" s="3">
        <v>0.37</v>
      </c>
      <c r="D267" s="3"/>
      <c r="E267" s="83">
        <f t="shared" si="113"/>
        <v>0.317</v>
      </c>
      <c r="F267" s="84">
        <f t="shared" si="112"/>
        <v>2</v>
      </c>
      <c r="G267" s="83">
        <f t="shared" si="114"/>
        <v>0.63400000000000001</v>
      </c>
      <c r="I267" s="2">
        <v>8.5</v>
      </c>
      <c r="J267" s="3">
        <v>2.4529999999999998</v>
      </c>
      <c r="K267" s="83">
        <f t="shared" si="115"/>
        <v>2.4609999999999999</v>
      </c>
      <c r="L267" s="84">
        <f t="shared" si="116"/>
        <v>1.5</v>
      </c>
      <c r="M267" s="83">
        <f t="shared" si="117"/>
        <v>3.6914999999999996</v>
      </c>
      <c r="N267" s="24"/>
      <c r="O267" s="24"/>
      <c r="P267" s="24"/>
      <c r="Q267" s="22"/>
      <c r="R267" s="21"/>
    </row>
    <row r="268" spans="2:18" x14ac:dyDescent="0.2">
      <c r="B268" s="2">
        <v>18</v>
      </c>
      <c r="C268" s="3">
        <v>0.76700000000000002</v>
      </c>
      <c r="D268" s="3"/>
      <c r="E268" s="83">
        <f t="shared" si="113"/>
        <v>0.56850000000000001</v>
      </c>
      <c r="F268" s="84">
        <f t="shared" si="112"/>
        <v>1</v>
      </c>
      <c r="G268" s="83">
        <f t="shared" si="114"/>
        <v>0.56850000000000001</v>
      </c>
      <c r="H268" s="84"/>
      <c r="I268" s="74">
        <f>I267+(J267-J268)*1.5</f>
        <v>13.679500000000001</v>
      </c>
      <c r="J268" s="75">
        <v>-1</v>
      </c>
      <c r="K268" s="83">
        <f t="shared" si="115"/>
        <v>0.72649999999999992</v>
      </c>
      <c r="L268" s="84">
        <f t="shared" si="116"/>
        <v>5.1795000000000009</v>
      </c>
      <c r="M268" s="83">
        <f t="shared" si="117"/>
        <v>3.7629067500000004</v>
      </c>
      <c r="N268" s="20"/>
      <c r="O268" s="20"/>
      <c r="P268" s="20"/>
      <c r="Q268" s="22"/>
      <c r="R268" s="21"/>
    </row>
    <row r="269" spans="2:18" x14ac:dyDescent="0.2">
      <c r="B269" s="2">
        <v>19</v>
      </c>
      <c r="C269" s="83">
        <v>1.4379999999999999</v>
      </c>
      <c r="D269" s="3" t="s">
        <v>22</v>
      </c>
      <c r="E269" s="83">
        <f t="shared" si="113"/>
        <v>1.1025</v>
      </c>
      <c r="F269" s="84">
        <f t="shared" si="112"/>
        <v>1</v>
      </c>
      <c r="G269" s="83">
        <f t="shared" si="114"/>
        <v>1.1025</v>
      </c>
      <c r="H269" s="84"/>
      <c r="I269" s="76">
        <f>I268+1.5</f>
        <v>15.179500000000001</v>
      </c>
      <c r="J269" s="77">
        <f>J268</f>
        <v>-1</v>
      </c>
      <c r="K269" s="83">
        <f t="shared" si="115"/>
        <v>-1</v>
      </c>
      <c r="L269" s="84">
        <f t="shared" si="116"/>
        <v>1.5</v>
      </c>
      <c r="M269" s="83">
        <f t="shared" si="117"/>
        <v>-1.5</v>
      </c>
      <c r="N269" s="24"/>
      <c r="O269" s="24"/>
      <c r="P269" s="24"/>
      <c r="Q269" s="22"/>
      <c r="R269" s="21"/>
    </row>
    <row r="270" spans="2:18" x14ac:dyDescent="0.2">
      <c r="B270" s="2">
        <v>20</v>
      </c>
      <c r="C270" s="83">
        <v>2.1579999999999999</v>
      </c>
      <c r="D270" s="3"/>
      <c r="E270" s="83">
        <f t="shared" si="113"/>
        <v>1.798</v>
      </c>
      <c r="F270" s="84">
        <f t="shared" si="112"/>
        <v>1</v>
      </c>
      <c r="G270" s="83">
        <f t="shared" si="114"/>
        <v>1.798</v>
      </c>
      <c r="H270" s="84"/>
      <c r="I270" s="74">
        <f>I269+1.5</f>
        <v>16.679500000000001</v>
      </c>
      <c r="J270" s="75">
        <f>J268</f>
        <v>-1</v>
      </c>
      <c r="K270" s="83">
        <f t="shared" si="115"/>
        <v>-1</v>
      </c>
      <c r="L270" s="84">
        <f t="shared" si="116"/>
        <v>1.5</v>
      </c>
      <c r="M270" s="83">
        <f t="shared" si="117"/>
        <v>-1.5</v>
      </c>
      <c r="N270" s="24"/>
      <c r="O270" s="24"/>
      <c r="P270" s="24"/>
      <c r="Q270" s="22"/>
      <c r="R270" s="21"/>
    </row>
    <row r="271" spans="2:18" x14ac:dyDescent="0.2">
      <c r="B271" s="2">
        <v>21</v>
      </c>
      <c r="C271" s="83">
        <v>1.153</v>
      </c>
      <c r="D271" s="3"/>
      <c r="E271" s="83">
        <f t="shared" si="113"/>
        <v>1.6555</v>
      </c>
      <c r="F271" s="84">
        <f t="shared" si="112"/>
        <v>1</v>
      </c>
      <c r="G271" s="83">
        <f t="shared" si="114"/>
        <v>1.6555</v>
      </c>
      <c r="H271" s="84"/>
      <c r="I271" s="74">
        <f>I270+(J271-J270)*1.5</f>
        <v>20.579500000000003</v>
      </c>
      <c r="J271" s="78">
        <v>1.6</v>
      </c>
      <c r="K271" s="83">
        <f t="shared" si="115"/>
        <v>0.30000000000000004</v>
      </c>
      <c r="L271" s="84">
        <f t="shared" si="116"/>
        <v>3.9000000000000021</v>
      </c>
      <c r="M271" s="83">
        <f t="shared" si="117"/>
        <v>1.1700000000000008</v>
      </c>
      <c r="N271" s="20"/>
      <c r="O271" s="20"/>
      <c r="P271" s="20"/>
      <c r="R271" s="21"/>
    </row>
    <row r="272" spans="2:18" x14ac:dyDescent="0.2">
      <c r="B272" s="2">
        <v>22</v>
      </c>
      <c r="C272" s="83">
        <v>1.4530000000000001</v>
      </c>
      <c r="D272" s="3"/>
      <c r="E272" s="83">
        <f t="shared" si="113"/>
        <v>1.3029999999999999</v>
      </c>
      <c r="F272" s="84">
        <f t="shared" si="112"/>
        <v>1</v>
      </c>
      <c r="G272" s="83">
        <f t="shared" si="114"/>
        <v>1.3029999999999999</v>
      </c>
      <c r="H272" s="1"/>
      <c r="I272" s="2">
        <v>21</v>
      </c>
      <c r="J272" s="83">
        <v>1.153</v>
      </c>
      <c r="K272" s="83">
        <f t="shared" si="115"/>
        <v>1.3765000000000001</v>
      </c>
      <c r="L272" s="84">
        <f t="shared" si="116"/>
        <v>0.42049999999999699</v>
      </c>
      <c r="M272" s="83">
        <f t="shared" si="117"/>
        <v>0.57881824999999587</v>
      </c>
      <c r="N272" s="20"/>
      <c r="O272" s="20"/>
      <c r="P272" s="20"/>
      <c r="R272" s="21"/>
    </row>
    <row r="273" spans="2:18" x14ac:dyDescent="0.2">
      <c r="B273" s="2">
        <v>24</v>
      </c>
      <c r="C273" s="83">
        <v>0.66800000000000004</v>
      </c>
      <c r="D273" s="3"/>
      <c r="E273" s="83">
        <f t="shared" si="113"/>
        <v>1.0605</v>
      </c>
      <c r="F273" s="84">
        <f t="shared" si="112"/>
        <v>2</v>
      </c>
      <c r="G273" s="83">
        <f t="shared" si="114"/>
        <v>2.121</v>
      </c>
      <c r="H273" s="1"/>
      <c r="I273" s="2">
        <v>22</v>
      </c>
      <c r="J273" s="83">
        <v>1.4530000000000001</v>
      </c>
      <c r="K273" s="83">
        <f t="shared" si="115"/>
        <v>1.3029999999999999</v>
      </c>
      <c r="L273" s="84">
        <f t="shared" si="116"/>
        <v>1</v>
      </c>
      <c r="M273" s="83">
        <f t="shared" si="117"/>
        <v>1.3029999999999999</v>
      </c>
      <c r="N273" s="20"/>
      <c r="O273" s="20"/>
      <c r="P273" s="20"/>
      <c r="R273" s="21"/>
    </row>
    <row r="274" spans="2:18" x14ac:dyDescent="0.2">
      <c r="B274" s="17"/>
      <c r="C274" s="44"/>
      <c r="D274" s="44"/>
      <c r="E274" s="83"/>
      <c r="F274" s="84"/>
      <c r="G274" s="83"/>
      <c r="H274" s="1"/>
      <c r="I274" s="2">
        <v>24</v>
      </c>
      <c r="J274" s="83">
        <v>0.66800000000000004</v>
      </c>
      <c r="K274" s="83">
        <f t="shared" si="115"/>
        <v>1.0605</v>
      </c>
      <c r="L274" s="84">
        <f t="shared" si="116"/>
        <v>2</v>
      </c>
      <c r="M274" s="83">
        <f t="shared" si="117"/>
        <v>2.121</v>
      </c>
      <c r="N274" s="20"/>
      <c r="O274" s="20"/>
      <c r="P274" s="20"/>
      <c r="R274" s="21"/>
    </row>
    <row r="275" spans="2:18" ht="15" x14ac:dyDescent="0.2">
      <c r="B275" s="1" t="s">
        <v>7</v>
      </c>
      <c r="C275" s="1"/>
      <c r="D275" s="151">
        <v>1.7</v>
      </c>
      <c r="E275" s="151"/>
      <c r="J275" s="85"/>
      <c r="K275" s="85"/>
      <c r="L275" s="85"/>
      <c r="M275" s="85"/>
      <c r="N275" s="14"/>
      <c r="O275" s="14"/>
      <c r="P275" s="14"/>
    </row>
    <row r="276" spans="2:18" x14ac:dyDescent="0.2">
      <c r="B276" s="2">
        <v>0</v>
      </c>
      <c r="C276" s="3">
        <v>0.96199999999999997</v>
      </c>
      <c r="D276" s="3"/>
      <c r="E276" s="84"/>
      <c r="F276" s="84"/>
      <c r="G276" s="84"/>
      <c r="H276" s="84"/>
      <c r="I276" s="17"/>
      <c r="J276" s="18"/>
      <c r="K276" s="83"/>
      <c r="L276" s="84"/>
      <c r="M276" s="83"/>
      <c r="N276" s="20"/>
      <c r="O276" s="20"/>
      <c r="P276" s="20"/>
      <c r="R276" s="21"/>
    </row>
    <row r="277" spans="2:18" x14ac:dyDescent="0.2">
      <c r="B277" s="2">
        <v>5</v>
      </c>
      <c r="C277" s="3">
        <v>0.95699999999999996</v>
      </c>
      <c r="D277" s="3"/>
      <c r="E277" s="83">
        <f>(C276+C277)/2</f>
        <v>0.95950000000000002</v>
      </c>
      <c r="F277" s="84">
        <f t="shared" ref="F277:F288" si="118">B277-B276</f>
        <v>5</v>
      </c>
      <c r="G277" s="83">
        <f>E277*F277</f>
        <v>4.7975000000000003</v>
      </c>
      <c r="H277" s="84"/>
      <c r="I277" s="21"/>
      <c r="J277" s="21"/>
      <c r="K277" s="83"/>
      <c r="L277" s="84"/>
      <c r="M277" s="83"/>
      <c r="N277" s="20"/>
      <c r="O277" s="20"/>
      <c r="P277" s="20"/>
      <c r="Q277" s="22"/>
      <c r="R277" s="21"/>
    </row>
    <row r="278" spans="2:18" x14ac:dyDescent="0.2">
      <c r="B278" s="2">
        <v>10</v>
      </c>
      <c r="C278" s="3">
        <v>0.94899999999999995</v>
      </c>
      <c r="D278" s="3" t="s">
        <v>21</v>
      </c>
      <c r="E278" s="83">
        <f t="shared" ref="E278:E288" si="119">(C277+C278)/2</f>
        <v>0.95299999999999996</v>
      </c>
      <c r="F278" s="84">
        <f t="shared" si="118"/>
        <v>5</v>
      </c>
      <c r="G278" s="83">
        <f t="shared" ref="G278:G288" si="120">E278*F278</f>
        <v>4.7649999999999997</v>
      </c>
      <c r="H278" s="84"/>
      <c r="I278" s="84"/>
      <c r="J278" s="21"/>
      <c r="K278" s="83"/>
      <c r="L278" s="84"/>
      <c r="M278" s="83"/>
      <c r="N278" s="20"/>
      <c r="O278" s="20"/>
      <c r="P278" s="20"/>
      <c r="Q278" s="22"/>
      <c r="R278" s="21"/>
    </row>
    <row r="279" spans="2:18" x14ac:dyDescent="0.2">
      <c r="B279" s="2">
        <v>11</v>
      </c>
      <c r="C279" s="3">
        <v>0.66300000000000003</v>
      </c>
      <c r="D279" s="3"/>
      <c r="E279" s="83">
        <f t="shared" si="119"/>
        <v>0.80600000000000005</v>
      </c>
      <c r="F279" s="84">
        <f t="shared" si="118"/>
        <v>1</v>
      </c>
      <c r="G279" s="83">
        <f t="shared" si="120"/>
        <v>0.80600000000000005</v>
      </c>
      <c r="H279" s="84"/>
      <c r="I279" s="84">
        <v>0</v>
      </c>
      <c r="J279" s="83">
        <v>0.96199999999999997</v>
      </c>
      <c r="K279" s="83"/>
      <c r="L279" s="84"/>
      <c r="M279" s="83"/>
      <c r="N279" s="20"/>
      <c r="O279" s="20"/>
      <c r="P279" s="20"/>
      <c r="Q279" s="22"/>
      <c r="R279" s="21"/>
    </row>
    <row r="280" spans="2:18" x14ac:dyDescent="0.2">
      <c r="B280" s="2">
        <v>13</v>
      </c>
      <c r="C280" s="3">
        <v>0.442</v>
      </c>
      <c r="D280" s="3"/>
      <c r="E280" s="83">
        <f t="shared" si="119"/>
        <v>0.55249999999999999</v>
      </c>
      <c r="F280" s="84">
        <f t="shared" si="118"/>
        <v>2</v>
      </c>
      <c r="G280" s="83">
        <f t="shared" si="120"/>
        <v>1.105</v>
      </c>
      <c r="H280" s="84"/>
      <c r="I280" s="84">
        <v>5</v>
      </c>
      <c r="J280" s="83">
        <v>0.95699999999999996</v>
      </c>
      <c r="K280" s="83">
        <f t="shared" ref="K280:K289" si="121">AVERAGE(J279,J280)</f>
        <v>0.95950000000000002</v>
      </c>
      <c r="L280" s="84">
        <f t="shared" ref="L280:L289" si="122">I280-I279</f>
        <v>5</v>
      </c>
      <c r="M280" s="83">
        <f t="shared" ref="M280:M289" si="123">L280*K280</f>
        <v>4.7975000000000003</v>
      </c>
      <c r="N280" s="20"/>
      <c r="O280" s="20"/>
      <c r="P280" s="20"/>
      <c r="Q280" s="22"/>
      <c r="R280" s="21"/>
    </row>
    <row r="281" spans="2:18" x14ac:dyDescent="0.2">
      <c r="B281" s="2">
        <v>15</v>
      </c>
      <c r="C281" s="3">
        <v>0.28699999999999998</v>
      </c>
      <c r="D281" s="3"/>
      <c r="E281" s="83">
        <f t="shared" si="119"/>
        <v>0.36449999999999999</v>
      </c>
      <c r="F281" s="84">
        <f t="shared" si="118"/>
        <v>2</v>
      </c>
      <c r="G281" s="83">
        <f t="shared" si="120"/>
        <v>0.72899999999999998</v>
      </c>
      <c r="H281" s="84"/>
      <c r="I281" s="84">
        <v>10</v>
      </c>
      <c r="J281" s="83">
        <v>0.94899999999999995</v>
      </c>
      <c r="K281" s="83">
        <f t="shared" si="121"/>
        <v>0.95299999999999996</v>
      </c>
      <c r="L281" s="84">
        <f t="shared" si="122"/>
        <v>5</v>
      </c>
      <c r="M281" s="83">
        <f t="shared" si="123"/>
        <v>4.7649999999999997</v>
      </c>
      <c r="N281" s="20"/>
      <c r="O281" s="20"/>
      <c r="P281" s="20"/>
      <c r="Q281" s="22"/>
      <c r="R281" s="21"/>
    </row>
    <row r="282" spans="2:18" x14ac:dyDescent="0.2">
      <c r="B282" s="2">
        <v>16</v>
      </c>
      <c r="C282" s="3">
        <v>0.182</v>
      </c>
      <c r="D282" s="3"/>
      <c r="E282" s="83">
        <f t="shared" si="119"/>
        <v>0.23449999999999999</v>
      </c>
      <c r="F282" s="84">
        <f t="shared" si="118"/>
        <v>1</v>
      </c>
      <c r="G282" s="83">
        <f t="shared" si="120"/>
        <v>0.23449999999999999</v>
      </c>
      <c r="I282" s="2">
        <v>11</v>
      </c>
      <c r="J282" s="3">
        <v>0.66300000000000003</v>
      </c>
      <c r="K282" s="83">
        <f t="shared" si="121"/>
        <v>0.80600000000000005</v>
      </c>
      <c r="L282" s="84">
        <f t="shared" si="122"/>
        <v>1</v>
      </c>
      <c r="M282" s="83">
        <f t="shared" si="123"/>
        <v>0.80600000000000005</v>
      </c>
      <c r="N282" s="20"/>
      <c r="O282" s="20"/>
      <c r="P282" s="20"/>
      <c r="Q282" s="22"/>
      <c r="R282" s="21"/>
    </row>
    <row r="283" spans="2:18" x14ac:dyDescent="0.2">
      <c r="B283" s="2">
        <v>17</v>
      </c>
      <c r="C283" s="3">
        <v>0.28299999999999997</v>
      </c>
      <c r="D283" s="3"/>
      <c r="E283" s="83">
        <f t="shared" si="119"/>
        <v>0.23249999999999998</v>
      </c>
      <c r="F283" s="84">
        <f t="shared" si="118"/>
        <v>1</v>
      </c>
      <c r="G283" s="83">
        <f t="shared" si="120"/>
        <v>0.23249999999999998</v>
      </c>
      <c r="I283" s="74">
        <f>I282+(J282-J283)*1.5</f>
        <v>13.4945</v>
      </c>
      <c r="J283" s="75">
        <v>-1</v>
      </c>
      <c r="K283" s="83">
        <f t="shared" si="121"/>
        <v>-0.16849999999999998</v>
      </c>
      <c r="L283" s="84">
        <f t="shared" si="122"/>
        <v>2.4945000000000004</v>
      </c>
      <c r="M283" s="83">
        <f t="shared" si="123"/>
        <v>-0.42032325000000004</v>
      </c>
      <c r="N283" s="20"/>
      <c r="O283" s="20"/>
      <c r="P283" s="20"/>
      <c r="Q283" s="22"/>
      <c r="R283" s="21"/>
    </row>
    <row r="284" spans="2:18" x14ac:dyDescent="0.2">
      <c r="B284" s="2">
        <v>19</v>
      </c>
      <c r="C284" s="3">
        <v>0.55300000000000005</v>
      </c>
      <c r="D284" s="3"/>
      <c r="E284" s="83">
        <f t="shared" si="119"/>
        <v>0.41800000000000004</v>
      </c>
      <c r="F284" s="84">
        <f t="shared" si="118"/>
        <v>2</v>
      </c>
      <c r="G284" s="83">
        <f t="shared" si="120"/>
        <v>0.83600000000000008</v>
      </c>
      <c r="I284" s="76">
        <f>I283+1.5</f>
        <v>14.9945</v>
      </c>
      <c r="J284" s="77">
        <f>J283</f>
        <v>-1</v>
      </c>
      <c r="K284" s="83">
        <f t="shared" si="121"/>
        <v>-1</v>
      </c>
      <c r="L284" s="84">
        <f t="shared" si="122"/>
        <v>1.5</v>
      </c>
      <c r="M284" s="83">
        <f t="shared" si="123"/>
        <v>-1.5</v>
      </c>
      <c r="N284" s="24"/>
      <c r="O284" s="24"/>
      <c r="P284" s="24"/>
      <c r="Q284" s="22"/>
      <c r="R284" s="21"/>
    </row>
    <row r="285" spans="2:18" x14ac:dyDescent="0.2">
      <c r="B285" s="2">
        <v>21</v>
      </c>
      <c r="C285" s="3">
        <v>0.95799999999999996</v>
      </c>
      <c r="D285" s="3"/>
      <c r="E285" s="83">
        <f t="shared" si="119"/>
        <v>0.75550000000000006</v>
      </c>
      <c r="F285" s="84">
        <f t="shared" si="118"/>
        <v>2</v>
      </c>
      <c r="G285" s="83">
        <f t="shared" si="120"/>
        <v>1.5110000000000001</v>
      </c>
      <c r="H285" s="84"/>
      <c r="I285" s="74">
        <f>I284+1.5</f>
        <v>16.494500000000002</v>
      </c>
      <c r="J285" s="75">
        <f>J283</f>
        <v>-1</v>
      </c>
      <c r="K285" s="83">
        <f t="shared" si="121"/>
        <v>-1</v>
      </c>
      <c r="L285" s="84">
        <f t="shared" si="122"/>
        <v>1.5000000000000018</v>
      </c>
      <c r="M285" s="83">
        <f t="shared" si="123"/>
        <v>-1.5000000000000018</v>
      </c>
      <c r="N285" s="20"/>
      <c r="O285" s="20"/>
      <c r="P285" s="20"/>
      <c r="Q285" s="22"/>
      <c r="R285" s="21"/>
    </row>
    <row r="286" spans="2:18" x14ac:dyDescent="0.2">
      <c r="B286" s="2">
        <v>22</v>
      </c>
      <c r="C286" s="3">
        <v>1.7509999999999999</v>
      </c>
      <c r="D286" s="3" t="s">
        <v>22</v>
      </c>
      <c r="E286" s="83">
        <f t="shared" si="119"/>
        <v>1.3544999999999998</v>
      </c>
      <c r="F286" s="84">
        <f t="shared" si="118"/>
        <v>1</v>
      </c>
      <c r="G286" s="83">
        <f t="shared" si="120"/>
        <v>1.3544999999999998</v>
      </c>
      <c r="H286" s="84"/>
      <c r="I286" s="74">
        <f>I285+(J286-J285)*1.5</f>
        <v>18.744500000000002</v>
      </c>
      <c r="J286" s="78">
        <v>0.5</v>
      </c>
      <c r="K286" s="83">
        <f t="shared" si="121"/>
        <v>-0.25</v>
      </c>
      <c r="L286" s="84">
        <f t="shared" si="122"/>
        <v>2.25</v>
      </c>
      <c r="M286" s="83">
        <f t="shared" si="123"/>
        <v>-0.5625</v>
      </c>
      <c r="N286" s="24"/>
      <c r="O286" s="24"/>
      <c r="P286" s="24"/>
      <c r="Q286" s="22"/>
      <c r="R286" s="21"/>
    </row>
    <row r="287" spans="2:18" x14ac:dyDescent="0.2">
      <c r="B287" s="2">
        <v>27</v>
      </c>
      <c r="C287" s="3">
        <v>1.762</v>
      </c>
      <c r="D287" s="3"/>
      <c r="E287" s="83">
        <f t="shared" si="119"/>
        <v>1.7565</v>
      </c>
      <c r="F287" s="84">
        <f t="shared" si="118"/>
        <v>5</v>
      </c>
      <c r="G287" s="83">
        <f t="shared" si="120"/>
        <v>8.7824999999999989</v>
      </c>
      <c r="H287" s="84"/>
      <c r="I287" s="2">
        <v>19</v>
      </c>
      <c r="J287" s="3">
        <v>0.55300000000000005</v>
      </c>
      <c r="K287" s="83">
        <f t="shared" si="121"/>
        <v>0.52649999999999997</v>
      </c>
      <c r="L287" s="84">
        <f t="shared" si="122"/>
        <v>0.25549999999999784</v>
      </c>
      <c r="M287" s="83">
        <f t="shared" si="123"/>
        <v>0.13452074999999886</v>
      </c>
      <c r="N287" s="24"/>
      <c r="O287" s="24"/>
      <c r="P287" s="24"/>
      <c r="Q287" s="22"/>
      <c r="R287" s="21"/>
    </row>
    <row r="288" spans="2:18" x14ac:dyDescent="0.2">
      <c r="B288" s="2">
        <v>32</v>
      </c>
      <c r="C288" s="3">
        <v>1.772</v>
      </c>
      <c r="D288" s="3"/>
      <c r="E288" s="83">
        <f t="shared" si="119"/>
        <v>1.7669999999999999</v>
      </c>
      <c r="F288" s="84">
        <f t="shared" si="118"/>
        <v>5</v>
      </c>
      <c r="G288" s="83">
        <f t="shared" si="120"/>
        <v>8.8349999999999991</v>
      </c>
      <c r="H288" s="84"/>
      <c r="I288" s="2">
        <v>21</v>
      </c>
      <c r="J288" s="3">
        <v>0.95799999999999996</v>
      </c>
      <c r="K288" s="83">
        <f t="shared" si="121"/>
        <v>0.75550000000000006</v>
      </c>
      <c r="L288" s="84">
        <f t="shared" si="122"/>
        <v>2</v>
      </c>
      <c r="M288" s="83">
        <f t="shared" si="123"/>
        <v>1.5110000000000001</v>
      </c>
      <c r="N288" s="20"/>
      <c r="O288" s="20"/>
      <c r="P288" s="20"/>
      <c r="R288" s="21"/>
    </row>
    <row r="289" spans="2:18" x14ac:dyDescent="0.2">
      <c r="B289" s="2"/>
      <c r="C289" s="3"/>
      <c r="D289" s="3"/>
      <c r="E289" s="83"/>
      <c r="F289" s="84"/>
      <c r="G289" s="83"/>
      <c r="H289" s="1"/>
      <c r="I289" s="2">
        <v>22</v>
      </c>
      <c r="J289" s="3">
        <v>1.7509999999999999</v>
      </c>
      <c r="K289" s="83">
        <f t="shared" si="121"/>
        <v>1.3544999999999998</v>
      </c>
      <c r="L289" s="84">
        <f t="shared" si="122"/>
        <v>1</v>
      </c>
      <c r="M289" s="83">
        <f t="shared" si="123"/>
        <v>1.3544999999999998</v>
      </c>
      <c r="N289" s="20"/>
      <c r="O289" s="20"/>
      <c r="P289" s="20"/>
      <c r="R289" s="21"/>
    </row>
    <row r="290" spans="2:18" ht="15" x14ac:dyDescent="0.2">
      <c r="B290" s="1" t="s">
        <v>7</v>
      </c>
      <c r="C290" s="1"/>
      <c r="D290" s="151">
        <v>1.8</v>
      </c>
      <c r="E290" s="151"/>
      <c r="J290" s="85"/>
      <c r="K290" s="85"/>
      <c r="L290" s="85"/>
      <c r="M290" s="85"/>
      <c r="N290" s="14"/>
      <c r="O290" s="14"/>
      <c r="P290" s="14"/>
    </row>
    <row r="291" spans="2:18" x14ac:dyDescent="0.2">
      <c r="B291" s="2">
        <v>0</v>
      </c>
      <c r="C291" s="3">
        <v>1.012</v>
      </c>
      <c r="D291" s="3"/>
      <c r="E291" s="84"/>
      <c r="F291" s="84"/>
      <c r="G291" s="84"/>
      <c r="H291" s="84"/>
      <c r="I291" s="17"/>
      <c r="J291" s="18"/>
      <c r="K291" s="83"/>
      <c r="L291" s="84"/>
      <c r="M291" s="83"/>
      <c r="N291" s="20"/>
      <c r="O291" s="20"/>
      <c r="P291" s="20"/>
      <c r="R291" s="21"/>
    </row>
    <row r="292" spans="2:18" x14ac:dyDescent="0.2">
      <c r="B292" s="2">
        <v>5</v>
      </c>
      <c r="C292" s="3">
        <v>1.0249999999999999</v>
      </c>
      <c r="D292" s="3"/>
      <c r="E292" s="83">
        <f>(C291+C292)/2</f>
        <v>1.0185</v>
      </c>
      <c r="F292" s="84">
        <f t="shared" ref="F292:F303" si="124">B292-B291</f>
        <v>5</v>
      </c>
      <c r="G292" s="83">
        <f>E292*F292</f>
        <v>5.0924999999999994</v>
      </c>
      <c r="H292" s="84"/>
      <c r="I292" s="21"/>
      <c r="J292" s="21"/>
      <c r="K292" s="83"/>
      <c r="L292" s="84"/>
      <c r="M292" s="83"/>
      <c r="N292" s="20"/>
      <c r="O292" s="20"/>
      <c r="P292" s="20"/>
      <c r="Q292" s="22"/>
      <c r="R292" s="21"/>
    </row>
    <row r="293" spans="2:18" x14ac:dyDescent="0.2">
      <c r="B293" s="2">
        <v>6</v>
      </c>
      <c r="C293" s="3">
        <v>2.2509999999999999</v>
      </c>
      <c r="D293" s="3"/>
      <c r="E293" s="83">
        <f t="shared" ref="E293:E303" si="125">(C292+C293)/2</f>
        <v>1.6379999999999999</v>
      </c>
      <c r="F293" s="84">
        <f t="shared" si="124"/>
        <v>1</v>
      </c>
      <c r="G293" s="83">
        <f t="shared" ref="G293:G303" si="126">E293*F293</f>
        <v>1.6379999999999999</v>
      </c>
      <c r="H293" s="84"/>
      <c r="I293" s="21"/>
      <c r="J293" s="21"/>
      <c r="K293" s="83"/>
      <c r="L293" s="84"/>
      <c r="M293" s="83"/>
      <c r="N293" s="20"/>
      <c r="O293" s="20"/>
      <c r="P293" s="20"/>
      <c r="Q293" s="22"/>
      <c r="R293" s="21"/>
    </row>
    <row r="294" spans="2:18" x14ac:dyDescent="0.2">
      <c r="B294" s="2">
        <v>10</v>
      </c>
      <c r="C294" s="3">
        <v>2.141</v>
      </c>
      <c r="D294" s="3" t="s">
        <v>21</v>
      </c>
      <c r="E294" s="83">
        <f t="shared" si="125"/>
        <v>2.1959999999999997</v>
      </c>
      <c r="F294" s="84">
        <f t="shared" si="124"/>
        <v>4</v>
      </c>
      <c r="G294" s="83">
        <f t="shared" si="126"/>
        <v>8.7839999999999989</v>
      </c>
      <c r="H294" s="84"/>
      <c r="I294" s="21"/>
      <c r="J294" s="21"/>
      <c r="K294" s="83"/>
      <c r="L294" s="84"/>
      <c r="M294" s="83"/>
      <c r="N294" s="20"/>
      <c r="O294" s="20"/>
      <c r="P294" s="20"/>
      <c r="Q294" s="22"/>
      <c r="R294" s="21"/>
    </row>
    <row r="295" spans="2:18" x14ac:dyDescent="0.2">
      <c r="B295" s="2">
        <v>11</v>
      </c>
      <c r="C295" s="3">
        <v>1.208</v>
      </c>
      <c r="D295" s="3"/>
      <c r="E295" s="83">
        <f t="shared" si="125"/>
        <v>1.6745000000000001</v>
      </c>
      <c r="F295" s="84">
        <f t="shared" si="124"/>
        <v>1</v>
      </c>
      <c r="G295" s="83">
        <f t="shared" si="126"/>
        <v>1.6745000000000001</v>
      </c>
      <c r="H295" s="84"/>
      <c r="I295" s="2">
        <v>0</v>
      </c>
      <c r="J295" s="3">
        <v>1.012</v>
      </c>
      <c r="K295" s="83"/>
      <c r="L295" s="84"/>
      <c r="M295" s="83"/>
      <c r="N295" s="20"/>
      <c r="O295" s="20"/>
      <c r="P295" s="20"/>
      <c r="Q295" s="22"/>
      <c r="R295" s="21"/>
    </row>
    <row r="296" spans="2:18" x14ac:dyDescent="0.2">
      <c r="B296" s="2">
        <v>12</v>
      </c>
      <c r="C296" s="3">
        <v>0.73199999999999998</v>
      </c>
      <c r="D296" s="3"/>
      <c r="E296" s="83">
        <f t="shared" si="125"/>
        <v>0.97</v>
      </c>
      <c r="F296" s="84">
        <f t="shared" si="124"/>
        <v>1</v>
      </c>
      <c r="G296" s="83">
        <f t="shared" si="126"/>
        <v>0.97</v>
      </c>
      <c r="H296" s="84"/>
      <c r="I296" s="2">
        <v>5</v>
      </c>
      <c r="J296" s="3">
        <v>1.0249999999999999</v>
      </c>
      <c r="K296" s="83">
        <f t="shared" ref="K296:K303" si="127">AVERAGE(J295,J296)</f>
        <v>1.0185</v>
      </c>
      <c r="L296" s="84">
        <f t="shared" ref="L296:L303" si="128">I296-I295</f>
        <v>5</v>
      </c>
      <c r="M296" s="83">
        <f t="shared" ref="M296:M303" si="129">L296*K296</f>
        <v>5.0924999999999994</v>
      </c>
      <c r="N296" s="20"/>
      <c r="O296" s="20"/>
      <c r="P296" s="20"/>
      <c r="Q296" s="22"/>
      <c r="R296" s="21"/>
    </row>
    <row r="297" spans="2:18" x14ac:dyDescent="0.2">
      <c r="B297" s="2">
        <v>13</v>
      </c>
      <c r="C297" s="3">
        <v>0.45300000000000001</v>
      </c>
      <c r="D297" s="3"/>
      <c r="E297" s="83">
        <f t="shared" si="125"/>
        <v>0.59250000000000003</v>
      </c>
      <c r="F297" s="84">
        <f t="shared" si="124"/>
        <v>1</v>
      </c>
      <c r="G297" s="83">
        <f t="shared" si="126"/>
        <v>0.59250000000000003</v>
      </c>
      <c r="I297" s="2">
        <v>6</v>
      </c>
      <c r="J297" s="3">
        <v>2.2509999999999999</v>
      </c>
      <c r="K297" s="83">
        <f t="shared" si="127"/>
        <v>1.6379999999999999</v>
      </c>
      <c r="L297" s="84">
        <f t="shared" si="128"/>
        <v>1</v>
      </c>
      <c r="M297" s="83">
        <f t="shared" si="129"/>
        <v>1.6379999999999999</v>
      </c>
      <c r="N297" s="20"/>
      <c r="O297" s="20"/>
      <c r="P297" s="20"/>
      <c r="Q297" s="22"/>
      <c r="R297" s="21"/>
    </row>
    <row r="298" spans="2:18" x14ac:dyDescent="0.2">
      <c r="B298" s="2">
        <v>13.5</v>
      </c>
      <c r="C298" s="3">
        <v>0.28199999999999997</v>
      </c>
      <c r="D298" s="3"/>
      <c r="E298" s="83">
        <f t="shared" si="125"/>
        <v>0.36749999999999999</v>
      </c>
      <c r="F298" s="84">
        <f t="shared" si="124"/>
        <v>0.5</v>
      </c>
      <c r="G298" s="83">
        <f t="shared" si="126"/>
        <v>0.18375</v>
      </c>
      <c r="I298" s="2">
        <v>7</v>
      </c>
      <c r="J298" s="3">
        <v>2.2000000000000002</v>
      </c>
      <c r="K298" s="83">
        <f t="shared" si="127"/>
        <v>2.2255000000000003</v>
      </c>
      <c r="L298" s="84">
        <f t="shared" si="128"/>
        <v>1</v>
      </c>
      <c r="M298" s="83">
        <f t="shared" si="129"/>
        <v>2.2255000000000003</v>
      </c>
      <c r="N298" s="20"/>
      <c r="O298" s="20"/>
      <c r="P298" s="20"/>
      <c r="Q298" s="22"/>
      <c r="R298" s="21"/>
    </row>
    <row r="299" spans="2:18" x14ac:dyDescent="0.2">
      <c r="B299" s="2">
        <v>14</v>
      </c>
      <c r="C299" s="3">
        <v>0.38700000000000001</v>
      </c>
      <c r="D299" s="3"/>
      <c r="E299" s="83">
        <f t="shared" si="125"/>
        <v>0.33450000000000002</v>
      </c>
      <c r="F299" s="84">
        <f t="shared" si="124"/>
        <v>0.5</v>
      </c>
      <c r="G299" s="83">
        <f t="shared" si="126"/>
        <v>0.16725000000000001</v>
      </c>
      <c r="I299" s="74">
        <f>I298+(J298-J299)*1.5</f>
        <v>11.8</v>
      </c>
      <c r="J299" s="75">
        <v>-1</v>
      </c>
      <c r="K299" s="83">
        <f t="shared" si="127"/>
        <v>0.60000000000000009</v>
      </c>
      <c r="L299" s="84">
        <f t="shared" si="128"/>
        <v>4.8000000000000007</v>
      </c>
      <c r="M299" s="83">
        <f t="shared" si="129"/>
        <v>2.8800000000000008</v>
      </c>
      <c r="N299" s="24"/>
      <c r="O299" s="24"/>
      <c r="P299" s="24"/>
      <c r="Q299" s="22"/>
      <c r="R299" s="21"/>
    </row>
    <row r="300" spans="2:18" x14ac:dyDescent="0.2">
      <c r="B300" s="2">
        <v>15</v>
      </c>
      <c r="C300" s="3">
        <v>0.76300000000000001</v>
      </c>
      <c r="D300" s="3"/>
      <c r="E300" s="83">
        <f t="shared" si="125"/>
        <v>0.57499999999999996</v>
      </c>
      <c r="F300" s="84">
        <f t="shared" si="124"/>
        <v>1</v>
      </c>
      <c r="G300" s="83">
        <f t="shared" si="126"/>
        <v>0.57499999999999996</v>
      </c>
      <c r="H300" s="84"/>
      <c r="I300" s="76">
        <f>I299+1.5</f>
        <v>13.3</v>
      </c>
      <c r="J300" s="77">
        <f>J299</f>
        <v>-1</v>
      </c>
      <c r="K300" s="83">
        <f t="shared" si="127"/>
        <v>-1</v>
      </c>
      <c r="L300" s="84">
        <f t="shared" si="128"/>
        <v>1.5</v>
      </c>
      <c r="M300" s="83">
        <f t="shared" si="129"/>
        <v>-1.5</v>
      </c>
      <c r="N300" s="20"/>
      <c r="O300" s="20"/>
      <c r="P300" s="20"/>
      <c r="Q300" s="22"/>
      <c r="R300" s="21"/>
    </row>
    <row r="301" spans="2:18" x14ac:dyDescent="0.2">
      <c r="B301" s="2">
        <v>16</v>
      </c>
      <c r="C301" s="3">
        <v>1.2529999999999999</v>
      </c>
      <c r="D301" s="3"/>
      <c r="E301" s="83">
        <f t="shared" si="125"/>
        <v>1.008</v>
      </c>
      <c r="F301" s="84">
        <f t="shared" si="124"/>
        <v>1</v>
      </c>
      <c r="G301" s="83">
        <f t="shared" si="126"/>
        <v>1.008</v>
      </c>
      <c r="H301" s="84"/>
      <c r="I301" s="74">
        <f>I300+1.5</f>
        <v>14.8</v>
      </c>
      <c r="J301" s="75">
        <f>J299</f>
        <v>-1</v>
      </c>
      <c r="K301" s="83">
        <f t="shared" si="127"/>
        <v>-1</v>
      </c>
      <c r="L301" s="84">
        <f t="shared" si="128"/>
        <v>1.5</v>
      </c>
      <c r="M301" s="83">
        <f t="shared" si="129"/>
        <v>-1.5</v>
      </c>
      <c r="N301" s="24"/>
      <c r="O301" s="24"/>
      <c r="P301" s="24"/>
      <c r="Q301" s="22"/>
      <c r="R301" s="21"/>
    </row>
    <row r="302" spans="2:18" x14ac:dyDescent="0.2">
      <c r="B302" s="2">
        <v>17</v>
      </c>
      <c r="C302" s="3">
        <v>2.2570000000000001</v>
      </c>
      <c r="D302" s="3" t="s">
        <v>22</v>
      </c>
      <c r="E302" s="83">
        <f t="shared" si="125"/>
        <v>1.7549999999999999</v>
      </c>
      <c r="F302" s="84">
        <f t="shared" si="124"/>
        <v>1</v>
      </c>
      <c r="G302" s="83">
        <f t="shared" si="126"/>
        <v>1.7549999999999999</v>
      </c>
      <c r="H302" s="84"/>
      <c r="I302" s="74">
        <f>I301+(J302-J301)*1.5</f>
        <v>19.685500000000001</v>
      </c>
      <c r="J302" s="78">
        <v>2.2570000000000001</v>
      </c>
      <c r="K302" s="83">
        <f t="shared" si="127"/>
        <v>0.62850000000000006</v>
      </c>
      <c r="L302" s="84">
        <f t="shared" si="128"/>
        <v>4.8855000000000004</v>
      </c>
      <c r="M302" s="83">
        <f t="shared" si="129"/>
        <v>3.0705367500000005</v>
      </c>
      <c r="N302" s="24"/>
      <c r="O302" s="24"/>
      <c r="P302" s="24"/>
      <c r="Q302" s="22"/>
      <c r="R302" s="21"/>
    </row>
    <row r="303" spans="2:18" x14ac:dyDescent="0.2">
      <c r="B303" s="2">
        <v>20</v>
      </c>
      <c r="C303" s="3">
        <v>2.262</v>
      </c>
      <c r="D303" s="3"/>
      <c r="E303" s="83">
        <f t="shared" si="125"/>
        <v>2.2595000000000001</v>
      </c>
      <c r="F303" s="84">
        <f t="shared" si="124"/>
        <v>3</v>
      </c>
      <c r="G303" s="83">
        <f t="shared" si="126"/>
        <v>6.7785000000000002</v>
      </c>
      <c r="H303" s="84"/>
      <c r="I303" s="2">
        <v>20</v>
      </c>
      <c r="J303" s="3">
        <v>2.262</v>
      </c>
      <c r="K303" s="83">
        <f t="shared" si="127"/>
        <v>2.2595000000000001</v>
      </c>
      <c r="L303" s="84">
        <f t="shared" si="128"/>
        <v>0.31449999999999889</v>
      </c>
      <c r="M303" s="83">
        <f t="shared" si="129"/>
        <v>0.71061274999999746</v>
      </c>
      <c r="N303" s="20"/>
      <c r="O303" s="20"/>
      <c r="P303" s="20"/>
      <c r="R303" s="21"/>
    </row>
    <row r="304" spans="2:18" x14ac:dyDescent="0.2">
      <c r="B304" s="2"/>
      <c r="C304" s="3"/>
      <c r="D304" s="3"/>
      <c r="E304" s="83"/>
      <c r="F304" s="84"/>
      <c r="G304" s="83"/>
      <c r="H304" s="1"/>
      <c r="I304" s="33"/>
      <c r="J304" s="21"/>
      <c r="K304" s="83"/>
      <c r="L304" s="84"/>
      <c r="M304" s="83"/>
      <c r="N304" s="20"/>
      <c r="O304" s="20"/>
      <c r="P304" s="20"/>
      <c r="R304" s="21"/>
    </row>
    <row r="305" spans="2:18" ht="15" x14ac:dyDescent="0.2">
      <c r="B305" s="1" t="s">
        <v>7</v>
      </c>
      <c r="C305" s="1"/>
      <c r="D305" s="151">
        <v>1.9</v>
      </c>
      <c r="E305" s="151"/>
      <c r="J305" s="85"/>
      <c r="K305" s="85"/>
      <c r="L305" s="85"/>
      <c r="M305" s="85"/>
      <c r="N305" s="14"/>
      <c r="O305" s="14"/>
      <c r="P305" s="14"/>
    </row>
    <row r="306" spans="2:18" x14ac:dyDescent="0.2">
      <c r="B306" s="149"/>
      <c r="C306" s="149"/>
      <c r="D306" s="149"/>
      <c r="E306" s="149"/>
      <c r="F306" s="149"/>
      <c r="G306" s="149"/>
      <c r="I306" s="149"/>
      <c r="J306" s="149"/>
      <c r="K306" s="149"/>
      <c r="L306" s="149"/>
      <c r="M306" s="149"/>
      <c r="N306" s="15"/>
      <c r="O306" s="15"/>
      <c r="P306" s="20"/>
    </row>
    <row r="307" spans="2:18" x14ac:dyDescent="0.2">
      <c r="B307" s="2">
        <v>0</v>
      </c>
      <c r="C307" s="3">
        <v>1.3460000000000001</v>
      </c>
      <c r="D307" s="3"/>
      <c r="E307" s="84"/>
      <c r="F307" s="84"/>
      <c r="G307" s="84"/>
      <c r="H307" s="84"/>
      <c r="I307" s="17"/>
      <c r="J307" s="18"/>
      <c r="K307" s="83"/>
      <c r="L307" s="84"/>
      <c r="M307" s="83"/>
      <c r="N307" s="20"/>
      <c r="O307" s="20"/>
      <c r="P307" s="20"/>
      <c r="R307" s="21"/>
    </row>
    <row r="308" spans="2:18" x14ac:dyDescent="0.2">
      <c r="B308" s="2">
        <v>7</v>
      </c>
      <c r="C308" s="3">
        <v>1.3640000000000001</v>
      </c>
      <c r="D308" s="3"/>
      <c r="E308" s="83">
        <f>(C307+C308)/2</f>
        <v>1.355</v>
      </c>
      <c r="F308" s="84">
        <f t="shared" ref="F308:F320" si="130">B308-B307</f>
        <v>7</v>
      </c>
      <c r="G308" s="83">
        <f>E308*F308</f>
        <v>9.4849999999999994</v>
      </c>
      <c r="H308" s="84"/>
      <c r="I308" s="21"/>
      <c r="J308" s="21"/>
      <c r="K308" s="83"/>
      <c r="L308" s="84"/>
      <c r="M308" s="83"/>
      <c r="N308" s="20"/>
      <c r="O308" s="20"/>
      <c r="P308" s="20"/>
      <c r="Q308" s="22"/>
      <c r="R308" s="21"/>
    </row>
    <row r="309" spans="2:18" x14ac:dyDescent="0.2">
      <c r="B309" s="2">
        <v>8</v>
      </c>
      <c r="C309" s="3">
        <v>2.161</v>
      </c>
      <c r="D309" s="3"/>
      <c r="E309" s="83">
        <f t="shared" ref="E309:E320" si="131">(C308+C309)/2</f>
        <v>1.7625000000000002</v>
      </c>
      <c r="F309" s="84">
        <f t="shared" si="130"/>
        <v>1</v>
      </c>
      <c r="G309" s="83">
        <f t="shared" ref="G309:G320" si="132">E309*F309</f>
        <v>1.7625000000000002</v>
      </c>
      <c r="H309" s="84"/>
      <c r="I309" s="21"/>
      <c r="J309" s="21"/>
      <c r="K309" s="83"/>
      <c r="L309" s="84"/>
      <c r="M309" s="83"/>
      <c r="N309" s="20"/>
      <c r="O309" s="20"/>
      <c r="P309" s="20"/>
      <c r="Q309" s="22"/>
      <c r="R309" s="21"/>
    </row>
    <row r="310" spans="2:18" x14ac:dyDescent="0.2">
      <c r="B310" s="2">
        <v>10</v>
      </c>
      <c r="C310" s="3">
        <v>2.15</v>
      </c>
      <c r="D310" s="3" t="s">
        <v>21</v>
      </c>
      <c r="E310" s="83">
        <f t="shared" si="131"/>
        <v>2.1555</v>
      </c>
      <c r="F310" s="84">
        <f t="shared" si="130"/>
        <v>2</v>
      </c>
      <c r="G310" s="83">
        <f t="shared" si="132"/>
        <v>4.3109999999999999</v>
      </c>
      <c r="H310" s="84"/>
      <c r="I310" s="21"/>
      <c r="J310" s="21"/>
      <c r="K310" s="83"/>
      <c r="L310" s="84"/>
      <c r="M310" s="83"/>
      <c r="N310" s="20"/>
      <c r="O310" s="20"/>
      <c r="P310" s="20"/>
      <c r="Q310" s="22"/>
      <c r="R310" s="21"/>
    </row>
    <row r="311" spans="2:18" x14ac:dyDescent="0.2">
      <c r="B311" s="2">
        <v>11</v>
      </c>
      <c r="C311" s="3">
        <v>1.1160000000000001</v>
      </c>
      <c r="D311" s="3"/>
      <c r="E311" s="83">
        <f t="shared" si="131"/>
        <v>1.633</v>
      </c>
      <c r="F311" s="84">
        <f t="shared" si="130"/>
        <v>1</v>
      </c>
      <c r="G311" s="83">
        <f t="shared" si="132"/>
        <v>1.633</v>
      </c>
      <c r="H311" s="84"/>
      <c r="I311" s="21"/>
      <c r="J311" s="21"/>
      <c r="K311" s="83"/>
      <c r="L311" s="84"/>
      <c r="M311" s="83"/>
      <c r="N311" s="20"/>
      <c r="O311" s="20"/>
      <c r="P311" s="20"/>
      <c r="Q311" s="22"/>
      <c r="R311" s="21"/>
    </row>
    <row r="312" spans="2:18" x14ac:dyDescent="0.2">
      <c r="B312" s="2">
        <v>12</v>
      </c>
      <c r="C312" s="3">
        <v>0.46100000000000002</v>
      </c>
      <c r="D312" s="3"/>
      <c r="E312" s="83">
        <f t="shared" si="131"/>
        <v>0.78850000000000009</v>
      </c>
      <c r="F312" s="84">
        <f t="shared" si="130"/>
        <v>1</v>
      </c>
      <c r="G312" s="83">
        <f t="shared" si="132"/>
        <v>0.78850000000000009</v>
      </c>
      <c r="H312" s="84"/>
      <c r="I312" s="2">
        <v>0</v>
      </c>
      <c r="J312" s="3">
        <v>1.3460000000000001</v>
      </c>
      <c r="K312" s="83"/>
      <c r="L312" s="84"/>
      <c r="M312" s="83"/>
      <c r="N312" s="20"/>
      <c r="O312" s="20"/>
      <c r="P312" s="20"/>
      <c r="Q312" s="22"/>
      <c r="R312" s="21"/>
    </row>
    <row r="313" spans="2:18" x14ac:dyDescent="0.2">
      <c r="B313" s="2">
        <v>13</v>
      </c>
      <c r="C313" s="3">
        <v>-1E-3</v>
      </c>
      <c r="D313" s="3"/>
      <c r="E313" s="83">
        <f t="shared" si="131"/>
        <v>0.23</v>
      </c>
      <c r="F313" s="84">
        <f t="shared" si="130"/>
        <v>1</v>
      </c>
      <c r="G313" s="83">
        <f t="shared" si="132"/>
        <v>0.23</v>
      </c>
      <c r="I313" s="2">
        <v>7</v>
      </c>
      <c r="J313" s="3">
        <v>1.3640000000000001</v>
      </c>
      <c r="K313" s="83">
        <f t="shared" ref="K313:K320" si="133">AVERAGE(J312,J313)</f>
        <v>1.355</v>
      </c>
      <c r="L313" s="84">
        <f t="shared" ref="L313:L320" si="134">I313-I312</f>
        <v>7</v>
      </c>
      <c r="M313" s="83">
        <f t="shared" ref="M313:M320" si="135">L313*K313</f>
        <v>9.4849999999999994</v>
      </c>
      <c r="N313" s="20"/>
      <c r="O313" s="20"/>
      <c r="P313" s="20"/>
      <c r="Q313" s="22"/>
      <c r="R313" s="21"/>
    </row>
    <row r="314" spans="2:18" x14ac:dyDescent="0.2">
      <c r="B314" s="2">
        <v>14</v>
      </c>
      <c r="C314" s="3">
        <v>-0.10299999999999999</v>
      </c>
      <c r="D314" s="3"/>
      <c r="E314" s="83">
        <f t="shared" si="131"/>
        <v>-5.1999999999999998E-2</v>
      </c>
      <c r="F314" s="84">
        <f t="shared" si="130"/>
        <v>1</v>
      </c>
      <c r="G314" s="83">
        <f t="shared" si="132"/>
        <v>-5.1999999999999998E-2</v>
      </c>
      <c r="I314" s="2">
        <v>8</v>
      </c>
      <c r="J314" s="3">
        <v>2.161</v>
      </c>
      <c r="K314" s="83">
        <f t="shared" si="133"/>
        <v>1.7625000000000002</v>
      </c>
      <c r="L314" s="84">
        <f t="shared" si="134"/>
        <v>1</v>
      </c>
      <c r="M314" s="83">
        <f t="shared" si="135"/>
        <v>1.7625000000000002</v>
      </c>
      <c r="N314" s="20"/>
      <c r="O314" s="20"/>
      <c r="P314" s="20"/>
      <c r="Q314" s="22"/>
      <c r="R314" s="21"/>
    </row>
    <row r="315" spans="2:18" x14ac:dyDescent="0.2">
      <c r="B315" s="2">
        <v>15</v>
      </c>
      <c r="C315" s="3">
        <v>1E-3</v>
      </c>
      <c r="D315" s="3"/>
      <c r="E315" s="83">
        <f t="shared" si="131"/>
        <v>-5.0999999999999997E-2</v>
      </c>
      <c r="F315" s="84">
        <f t="shared" si="130"/>
        <v>1</v>
      </c>
      <c r="G315" s="83">
        <f t="shared" si="132"/>
        <v>-5.0999999999999997E-2</v>
      </c>
      <c r="I315" s="74">
        <f>I314+(J314-J315)*1.5</f>
        <v>12.7415</v>
      </c>
      <c r="J315" s="75">
        <v>-1</v>
      </c>
      <c r="K315" s="83">
        <f t="shared" si="133"/>
        <v>0.58050000000000002</v>
      </c>
      <c r="L315" s="84">
        <f t="shared" si="134"/>
        <v>4.7415000000000003</v>
      </c>
      <c r="M315" s="83">
        <f t="shared" si="135"/>
        <v>2.7524407500000003</v>
      </c>
      <c r="N315" s="24"/>
      <c r="O315" s="24"/>
      <c r="P315" s="24"/>
      <c r="Q315" s="22"/>
      <c r="R315" s="21"/>
    </row>
    <row r="316" spans="2:18" x14ac:dyDescent="0.2">
      <c r="B316" s="2">
        <v>16</v>
      </c>
      <c r="C316" s="3">
        <v>0.46</v>
      </c>
      <c r="D316" s="3"/>
      <c r="E316" s="83">
        <f t="shared" si="131"/>
        <v>0.23050000000000001</v>
      </c>
      <c r="F316" s="84">
        <f t="shared" si="130"/>
        <v>1</v>
      </c>
      <c r="G316" s="83">
        <f t="shared" si="132"/>
        <v>0.23050000000000001</v>
      </c>
      <c r="H316" s="84"/>
      <c r="I316" s="76">
        <f>I315+1.5</f>
        <v>14.2415</v>
      </c>
      <c r="J316" s="77">
        <f>J315</f>
        <v>-1</v>
      </c>
      <c r="K316" s="83">
        <f t="shared" si="133"/>
        <v>-1</v>
      </c>
      <c r="L316" s="84">
        <f t="shared" si="134"/>
        <v>1.5</v>
      </c>
      <c r="M316" s="83">
        <f t="shared" si="135"/>
        <v>-1.5</v>
      </c>
      <c r="N316" s="20"/>
      <c r="O316" s="20"/>
      <c r="P316" s="20"/>
      <c r="Q316" s="22"/>
      <c r="R316" s="21"/>
    </row>
    <row r="317" spans="2:18" x14ac:dyDescent="0.2">
      <c r="B317" s="2">
        <v>17</v>
      </c>
      <c r="C317" s="3">
        <v>1.115</v>
      </c>
      <c r="D317" s="3"/>
      <c r="E317" s="83">
        <f t="shared" si="131"/>
        <v>0.78749999999999998</v>
      </c>
      <c r="F317" s="84">
        <f t="shared" si="130"/>
        <v>1</v>
      </c>
      <c r="G317" s="83">
        <f t="shared" si="132"/>
        <v>0.78749999999999998</v>
      </c>
      <c r="H317" s="84"/>
      <c r="I317" s="74">
        <f>I316+1.5</f>
        <v>15.7415</v>
      </c>
      <c r="J317" s="75">
        <f>J315</f>
        <v>-1</v>
      </c>
      <c r="K317" s="83">
        <f t="shared" si="133"/>
        <v>-1</v>
      </c>
      <c r="L317" s="84">
        <f t="shared" si="134"/>
        <v>1.5</v>
      </c>
      <c r="M317" s="83">
        <f t="shared" si="135"/>
        <v>-1.5</v>
      </c>
      <c r="N317" s="24"/>
      <c r="O317" s="24"/>
      <c r="P317" s="24"/>
      <c r="Q317" s="22"/>
      <c r="R317" s="21"/>
    </row>
    <row r="318" spans="2:18" x14ac:dyDescent="0.2">
      <c r="B318" s="2">
        <v>18</v>
      </c>
      <c r="C318" s="3">
        <v>2.41</v>
      </c>
      <c r="D318" s="3" t="s">
        <v>22</v>
      </c>
      <c r="E318" s="83">
        <f t="shared" si="131"/>
        <v>1.7625000000000002</v>
      </c>
      <c r="F318" s="84">
        <f t="shared" si="130"/>
        <v>1</v>
      </c>
      <c r="G318" s="83">
        <f t="shared" si="132"/>
        <v>1.7625000000000002</v>
      </c>
      <c r="H318" s="84"/>
      <c r="I318" s="74">
        <f>I317+(J318-J317)*1.5</f>
        <v>20.8565</v>
      </c>
      <c r="J318" s="78">
        <v>2.41</v>
      </c>
      <c r="K318" s="83">
        <f t="shared" si="133"/>
        <v>0.70500000000000007</v>
      </c>
      <c r="L318" s="84">
        <f t="shared" si="134"/>
        <v>5.1150000000000002</v>
      </c>
      <c r="M318" s="83">
        <f t="shared" si="135"/>
        <v>3.6060750000000006</v>
      </c>
      <c r="N318" s="24"/>
      <c r="O318" s="24"/>
      <c r="P318" s="24"/>
      <c r="Q318" s="22"/>
      <c r="R318" s="21"/>
    </row>
    <row r="319" spans="2:18" x14ac:dyDescent="0.2">
      <c r="B319" s="2">
        <v>23</v>
      </c>
      <c r="C319" s="3">
        <v>2.4049999999999998</v>
      </c>
      <c r="D319" s="3"/>
      <c r="E319" s="83">
        <f t="shared" si="131"/>
        <v>2.4074999999999998</v>
      </c>
      <c r="F319" s="84">
        <f t="shared" si="130"/>
        <v>5</v>
      </c>
      <c r="G319" s="83">
        <f t="shared" si="132"/>
        <v>12.037499999999998</v>
      </c>
      <c r="H319" s="84"/>
      <c r="I319" s="2">
        <v>23</v>
      </c>
      <c r="J319" s="3">
        <v>2.4049999999999998</v>
      </c>
      <c r="K319" s="83">
        <f t="shared" si="133"/>
        <v>2.4074999999999998</v>
      </c>
      <c r="L319" s="84">
        <f t="shared" si="134"/>
        <v>2.1434999999999995</v>
      </c>
      <c r="M319" s="83">
        <f t="shared" si="135"/>
        <v>5.1604762499999985</v>
      </c>
      <c r="N319" s="20"/>
      <c r="O319" s="20"/>
      <c r="P319" s="20"/>
      <c r="R319" s="21"/>
    </row>
    <row r="320" spans="2:18" x14ac:dyDescent="0.2">
      <c r="B320" s="2">
        <v>28</v>
      </c>
      <c r="C320" s="3">
        <v>2.39</v>
      </c>
      <c r="D320" s="3"/>
      <c r="E320" s="83">
        <f t="shared" si="131"/>
        <v>2.3975</v>
      </c>
      <c r="F320" s="84">
        <f t="shared" si="130"/>
        <v>5</v>
      </c>
      <c r="G320" s="83">
        <f t="shared" si="132"/>
        <v>11.987500000000001</v>
      </c>
      <c r="H320" s="1"/>
      <c r="I320" s="2">
        <v>28</v>
      </c>
      <c r="J320" s="3">
        <v>2.39</v>
      </c>
      <c r="K320" s="83">
        <f t="shared" si="133"/>
        <v>2.3975</v>
      </c>
      <c r="L320" s="84">
        <f t="shared" si="134"/>
        <v>5</v>
      </c>
      <c r="M320" s="83">
        <f t="shared" si="135"/>
        <v>11.987500000000001</v>
      </c>
      <c r="N320" s="20"/>
      <c r="O320" s="20"/>
      <c r="P320" s="20"/>
      <c r="R320" s="21"/>
    </row>
    <row r="321" spans="2:18" x14ac:dyDescent="0.2">
      <c r="B321" s="2"/>
      <c r="C321" s="3"/>
      <c r="D321" s="3"/>
      <c r="E321" s="83"/>
      <c r="F321" s="84"/>
      <c r="G321" s="83"/>
      <c r="H321" s="1"/>
      <c r="I321" s="34"/>
      <c r="J321" s="84"/>
      <c r="K321" s="83"/>
      <c r="L321" s="84"/>
      <c r="M321" s="83"/>
      <c r="N321" s="20"/>
      <c r="O321" s="20"/>
      <c r="P321" s="20"/>
      <c r="R321" s="21"/>
    </row>
    <row r="322" spans="2:18" ht="15" x14ac:dyDescent="0.2">
      <c r="B322" s="1" t="s">
        <v>7</v>
      </c>
      <c r="C322" s="1"/>
      <c r="D322" s="151">
        <v>2</v>
      </c>
      <c r="E322" s="151"/>
      <c r="J322" s="85"/>
      <c r="K322" s="85"/>
      <c r="L322" s="85"/>
      <c r="M322" s="85"/>
      <c r="N322" s="14"/>
      <c r="O322" s="14"/>
      <c r="P322" s="14"/>
    </row>
    <row r="323" spans="2:18" x14ac:dyDescent="0.2">
      <c r="B323" s="2">
        <v>0</v>
      </c>
      <c r="C323" s="3">
        <v>1.8029999999999999</v>
      </c>
      <c r="D323" s="3"/>
      <c r="E323" s="84"/>
      <c r="F323" s="84"/>
      <c r="G323" s="84"/>
      <c r="H323" s="84"/>
      <c r="I323" s="17"/>
      <c r="J323" s="18"/>
      <c r="K323" s="83"/>
      <c r="L323" s="84"/>
      <c r="M323" s="83"/>
      <c r="N323" s="20"/>
      <c r="O323" s="20"/>
      <c r="P323" s="20"/>
      <c r="R323" s="21"/>
    </row>
    <row r="324" spans="2:18" x14ac:dyDescent="0.2">
      <c r="B324" s="2">
        <v>5</v>
      </c>
      <c r="C324" s="3">
        <v>1.7849999999999999</v>
      </c>
      <c r="D324" s="3"/>
      <c r="E324" s="83">
        <f>(C323+C324)/2</f>
        <v>1.794</v>
      </c>
      <c r="F324" s="84">
        <f t="shared" ref="F324:F337" si="136">B324-B323</f>
        <v>5</v>
      </c>
      <c r="G324" s="83">
        <f>E324*F324</f>
        <v>8.9700000000000006</v>
      </c>
      <c r="H324" s="84"/>
      <c r="I324" s="21"/>
      <c r="J324" s="21"/>
      <c r="K324" s="83"/>
      <c r="L324" s="84"/>
      <c r="M324" s="83"/>
      <c r="N324" s="20"/>
      <c r="O324" s="20"/>
      <c r="P324" s="20"/>
      <c r="Q324" s="22"/>
      <c r="R324" s="21"/>
    </row>
    <row r="325" spans="2:18" x14ac:dyDescent="0.2">
      <c r="B325" s="2">
        <v>10</v>
      </c>
      <c r="C325" s="3">
        <v>1.776</v>
      </c>
      <c r="D325" s="3" t="s">
        <v>21</v>
      </c>
      <c r="E325" s="83">
        <f t="shared" ref="E325:E337" si="137">(C324+C325)/2</f>
        <v>1.7805</v>
      </c>
      <c r="F325" s="84">
        <f t="shared" si="136"/>
        <v>5</v>
      </c>
      <c r="G325" s="83">
        <f t="shared" ref="G325:G337" si="138">E325*F325</f>
        <v>8.9024999999999999</v>
      </c>
      <c r="H325" s="84"/>
      <c r="I325" s="21"/>
      <c r="J325" s="21"/>
      <c r="K325" s="83"/>
      <c r="L325" s="84"/>
      <c r="M325" s="83"/>
      <c r="N325" s="20"/>
      <c r="O325" s="20"/>
      <c r="P325" s="20"/>
      <c r="Q325" s="22"/>
      <c r="R325" s="21"/>
    </row>
    <row r="326" spans="2:18" x14ac:dyDescent="0.2">
      <c r="B326" s="2">
        <v>11</v>
      </c>
      <c r="C326" s="3">
        <v>1.589</v>
      </c>
      <c r="D326" s="3"/>
      <c r="E326" s="83">
        <f t="shared" si="137"/>
        <v>1.6825000000000001</v>
      </c>
      <c r="F326" s="84">
        <f t="shared" si="136"/>
        <v>1</v>
      </c>
      <c r="G326" s="83">
        <f t="shared" si="138"/>
        <v>1.6825000000000001</v>
      </c>
      <c r="H326" s="84"/>
      <c r="I326" s="21"/>
      <c r="J326" s="21"/>
      <c r="K326" s="83"/>
      <c r="L326" s="84"/>
      <c r="M326" s="83"/>
      <c r="N326" s="20"/>
      <c r="O326" s="20"/>
      <c r="P326" s="20"/>
      <c r="Q326" s="22"/>
      <c r="R326" s="21"/>
    </row>
    <row r="327" spans="2:18" x14ac:dyDescent="0.2">
      <c r="B327" s="2">
        <v>12</v>
      </c>
      <c r="C327" s="3">
        <v>0.73499999999999999</v>
      </c>
      <c r="D327" s="3"/>
      <c r="E327" s="83">
        <f t="shared" si="137"/>
        <v>1.1619999999999999</v>
      </c>
      <c r="F327" s="84">
        <f t="shared" si="136"/>
        <v>1</v>
      </c>
      <c r="G327" s="83">
        <f t="shared" si="138"/>
        <v>1.1619999999999999</v>
      </c>
      <c r="H327" s="84"/>
      <c r="I327" s="2">
        <v>0</v>
      </c>
      <c r="J327" s="3">
        <v>1.8029999999999999</v>
      </c>
      <c r="K327" s="83"/>
      <c r="L327" s="84"/>
      <c r="M327" s="83"/>
      <c r="N327" s="20"/>
      <c r="O327" s="20"/>
      <c r="P327" s="20"/>
      <c r="Q327" s="22"/>
      <c r="R327" s="21"/>
    </row>
    <row r="328" spans="2:18" x14ac:dyDescent="0.2">
      <c r="B328" s="2">
        <v>13</v>
      </c>
      <c r="C328" s="3">
        <v>0.03</v>
      </c>
      <c r="D328" s="3"/>
      <c r="E328" s="83">
        <f t="shared" si="137"/>
        <v>0.38250000000000001</v>
      </c>
      <c r="F328" s="84">
        <f t="shared" si="136"/>
        <v>1</v>
      </c>
      <c r="G328" s="83">
        <f t="shared" si="138"/>
        <v>0.38250000000000001</v>
      </c>
      <c r="H328" s="84"/>
      <c r="I328" s="2">
        <v>5</v>
      </c>
      <c r="J328" s="3">
        <v>1.7849999999999999</v>
      </c>
      <c r="K328" s="83">
        <f t="shared" ref="K328:K337" si="139">AVERAGE(J327,J328)</f>
        <v>1.794</v>
      </c>
      <c r="L328" s="84">
        <f t="shared" ref="L328:L337" si="140">I328-I327</f>
        <v>5</v>
      </c>
      <c r="M328" s="83">
        <f t="shared" ref="M328:M337" si="141">L328*K328</f>
        <v>8.9700000000000006</v>
      </c>
      <c r="N328" s="20"/>
      <c r="O328" s="20"/>
      <c r="P328" s="20"/>
      <c r="Q328" s="22"/>
      <c r="R328" s="21"/>
    </row>
    <row r="329" spans="2:18" x14ac:dyDescent="0.2">
      <c r="B329" s="2">
        <v>14.5</v>
      </c>
      <c r="C329" s="3">
        <v>-7.1999999999999995E-2</v>
      </c>
      <c r="D329" s="3"/>
      <c r="E329" s="83">
        <f t="shared" si="137"/>
        <v>-2.0999999999999998E-2</v>
      </c>
      <c r="F329" s="84">
        <f t="shared" si="136"/>
        <v>1.5</v>
      </c>
      <c r="G329" s="83">
        <f t="shared" si="138"/>
        <v>-3.15E-2</v>
      </c>
      <c r="I329" s="2">
        <v>9</v>
      </c>
      <c r="J329" s="3">
        <v>1.776</v>
      </c>
      <c r="K329" s="83">
        <f t="shared" si="139"/>
        <v>1.7805</v>
      </c>
      <c r="L329" s="84">
        <f t="shared" si="140"/>
        <v>4</v>
      </c>
      <c r="M329" s="83">
        <f t="shared" si="141"/>
        <v>7.1219999999999999</v>
      </c>
      <c r="N329" s="20"/>
      <c r="O329" s="20"/>
      <c r="P329" s="20"/>
      <c r="Q329" s="22"/>
      <c r="R329" s="21"/>
    </row>
    <row r="330" spans="2:18" x14ac:dyDescent="0.2">
      <c r="B330" s="2">
        <v>16</v>
      </c>
      <c r="C330" s="3">
        <v>3.3000000000000002E-2</v>
      </c>
      <c r="D330" s="3"/>
      <c r="E330" s="83">
        <f t="shared" si="137"/>
        <v>-1.9499999999999997E-2</v>
      </c>
      <c r="F330" s="84">
        <f t="shared" si="136"/>
        <v>1.5</v>
      </c>
      <c r="G330" s="83">
        <f t="shared" si="138"/>
        <v>-2.9249999999999995E-2</v>
      </c>
      <c r="I330" s="74">
        <f>I329+(J329-J330)*1.5</f>
        <v>13.164</v>
      </c>
      <c r="J330" s="75">
        <v>-1</v>
      </c>
      <c r="K330" s="83">
        <f t="shared" si="139"/>
        <v>0.38800000000000001</v>
      </c>
      <c r="L330" s="84">
        <f t="shared" si="140"/>
        <v>4.1639999999999997</v>
      </c>
      <c r="M330" s="83">
        <f t="shared" si="141"/>
        <v>1.615632</v>
      </c>
      <c r="N330" s="20"/>
      <c r="O330" s="20"/>
      <c r="P330" s="20"/>
      <c r="Q330" s="22"/>
      <c r="R330" s="21"/>
    </row>
    <row r="331" spans="2:18" x14ac:dyDescent="0.2">
      <c r="B331" s="2">
        <v>17</v>
      </c>
      <c r="C331" s="3">
        <v>0.64900000000000002</v>
      </c>
      <c r="D331" s="3"/>
      <c r="E331" s="83">
        <f t="shared" si="137"/>
        <v>0.34100000000000003</v>
      </c>
      <c r="F331" s="84">
        <f t="shared" si="136"/>
        <v>1</v>
      </c>
      <c r="G331" s="83">
        <f t="shared" si="138"/>
        <v>0.34100000000000003</v>
      </c>
      <c r="I331" s="76">
        <f>I330+1.5</f>
        <v>14.664</v>
      </c>
      <c r="J331" s="77">
        <f>J330</f>
        <v>-1</v>
      </c>
      <c r="K331" s="83">
        <f t="shared" si="139"/>
        <v>-1</v>
      </c>
      <c r="L331" s="84">
        <f t="shared" si="140"/>
        <v>1.5</v>
      </c>
      <c r="M331" s="83">
        <f t="shared" si="141"/>
        <v>-1.5</v>
      </c>
      <c r="N331" s="24"/>
      <c r="O331" s="24"/>
      <c r="P331" s="24"/>
      <c r="Q331" s="22"/>
      <c r="R331" s="21"/>
    </row>
    <row r="332" spans="2:18" x14ac:dyDescent="0.2">
      <c r="B332" s="2">
        <v>18</v>
      </c>
      <c r="C332" s="3">
        <v>1.54</v>
      </c>
      <c r="D332" s="3"/>
      <c r="E332" s="83">
        <f t="shared" si="137"/>
        <v>1.0945</v>
      </c>
      <c r="F332" s="84">
        <f t="shared" si="136"/>
        <v>1</v>
      </c>
      <c r="G332" s="83">
        <f t="shared" si="138"/>
        <v>1.0945</v>
      </c>
      <c r="H332" s="84"/>
      <c r="I332" s="74">
        <f>I331+1.5</f>
        <v>16.164000000000001</v>
      </c>
      <c r="J332" s="75">
        <f>J330</f>
        <v>-1</v>
      </c>
      <c r="K332" s="83">
        <f t="shared" si="139"/>
        <v>-1</v>
      </c>
      <c r="L332" s="84">
        <f t="shared" si="140"/>
        <v>1.5000000000000018</v>
      </c>
      <c r="M332" s="83">
        <f t="shared" si="141"/>
        <v>-1.5000000000000018</v>
      </c>
      <c r="N332" s="20"/>
      <c r="O332" s="20"/>
      <c r="P332" s="20"/>
      <c r="Q332" s="22"/>
      <c r="R332" s="21"/>
    </row>
    <row r="333" spans="2:18" x14ac:dyDescent="0.2">
      <c r="B333" s="2">
        <v>19</v>
      </c>
      <c r="C333" s="3">
        <v>2.528</v>
      </c>
      <c r="D333" s="3" t="s">
        <v>22</v>
      </c>
      <c r="E333" s="83">
        <f t="shared" si="137"/>
        <v>2.0339999999999998</v>
      </c>
      <c r="F333" s="84">
        <f t="shared" si="136"/>
        <v>1</v>
      </c>
      <c r="G333" s="83">
        <f t="shared" si="138"/>
        <v>2.0339999999999998</v>
      </c>
      <c r="H333" s="84"/>
      <c r="I333" s="74">
        <f>I332+(J333-J332)*1.5</f>
        <v>21.429000000000002</v>
      </c>
      <c r="J333" s="78">
        <v>2.5099999999999998</v>
      </c>
      <c r="K333" s="83">
        <f t="shared" si="139"/>
        <v>0.75499999999999989</v>
      </c>
      <c r="L333" s="84">
        <f t="shared" si="140"/>
        <v>5.2650000000000006</v>
      </c>
      <c r="M333" s="83">
        <f t="shared" si="141"/>
        <v>3.9750749999999999</v>
      </c>
      <c r="N333" s="24"/>
      <c r="O333" s="24"/>
      <c r="P333" s="24"/>
      <c r="Q333" s="22"/>
      <c r="R333" s="21"/>
    </row>
    <row r="334" spans="2:18" x14ac:dyDescent="0.2">
      <c r="B334" s="2">
        <v>22</v>
      </c>
      <c r="C334" s="3">
        <v>2.5139999999999998</v>
      </c>
      <c r="D334" s="3"/>
      <c r="E334" s="83">
        <f t="shared" si="137"/>
        <v>2.5209999999999999</v>
      </c>
      <c r="F334" s="84">
        <f t="shared" si="136"/>
        <v>3</v>
      </c>
      <c r="G334" s="83">
        <f t="shared" si="138"/>
        <v>7.5629999999999997</v>
      </c>
      <c r="H334" s="84"/>
      <c r="I334" s="2">
        <v>22</v>
      </c>
      <c r="J334" s="3">
        <v>2.5139999999999998</v>
      </c>
      <c r="K334" s="83">
        <f t="shared" si="139"/>
        <v>2.5119999999999996</v>
      </c>
      <c r="L334" s="84">
        <f t="shared" si="140"/>
        <v>0.57099999999999795</v>
      </c>
      <c r="M334" s="83">
        <f t="shared" si="141"/>
        <v>1.4343519999999945</v>
      </c>
      <c r="N334" s="24"/>
      <c r="O334" s="24"/>
      <c r="P334" s="24"/>
      <c r="Q334" s="22"/>
      <c r="R334" s="21"/>
    </row>
    <row r="335" spans="2:18" x14ac:dyDescent="0.2">
      <c r="B335" s="2">
        <v>23</v>
      </c>
      <c r="C335" s="3">
        <v>1.7350000000000001</v>
      </c>
      <c r="D335" s="3"/>
      <c r="E335" s="83">
        <f t="shared" si="137"/>
        <v>2.1244999999999998</v>
      </c>
      <c r="F335" s="84">
        <f t="shared" si="136"/>
        <v>1</v>
      </c>
      <c r="G335" s="83">
        <f t="shared" si="138"/>
        <v>2.1244999999999998</v>
      </c>
      <c r="H335" s="84"/>
      <c r="I335" s="2">
        <v>23</v>
      </c>
      <c r="J335" s="3">
        <v>1.7350000000000001</v>
      </c>
      <c r="K335" s="83">
        <f t="shared" si="139"/>
        <v>2.1244999999999998</v>
      </c>
      <c r="L335" s="84">
        <f t="shared" si="140"/>
        <v>1</v>
      </c>
      <c r="M335" s="83">
        <f t="shared" si="141"/>
        <v>2.1244999999999998</v>
      </c>
      <c r="N335" s="20"/>
      <c r="O335" s="20"/>
      <c r="P335" s="20"/>
      <c r="R335" s="21"/>
    </row>
    <row r="336" spans="2:18" x14ac:dyDescent="0.2">
      <c r="B336" s="2">
        <v>28</v>
      </c>
      <c r="C336" s="3">
        <v>1.7290000000000001</v>
      </c>
      <c r="D336" s="3"/>
      <c r="E336" s="83">
        <f t="shared" si="137"/>
        <v>1.7320000000000002</v>
      </c>
      <c r="F336" s="84">
        <f t="shared" si="136"/>
        <v>5</v>
      </c>
      <c r="G336" s="83">
        <f t="shared" si="138"/>
        <v>8.66</v>
      </c>
      <c r="H336" s="1"/>
      <c r="I336" s="2">
        <v>28</v>
      </c>
      <c r="J336" s="3">
        <v>1.7290000000000001</v>
      </c>
      <c r="K336" s="83">
        <f t="shared" si="139"/>
        <v>1.7320000000000002</v>
      </c>
      <c r="L336" s="84">
        <f t="shared" si="140"/>
        <v>5</v>
      </c>
      <c r="M336" s="83">
        <f t="shared" si="141"/>
        <v>8.66</v>
      </c>
      <c r="N336" s="20"/>
      <c r="O336" s="20"/>
      <c r="P336" s="20"/>
      <c r="R336" s="21"/>
    </row>
    <row r="337" spans="2:18" x14ac:dyDescent="0.2">
      <c r="B337" s="2">
        <v>33</v>
      </c>
      <c r="C337" s="3">
        <v>1.7030000000000001</v>
      </c>
      <c r="D337" s="3"/>
      <c r="E337" s="83">
        <f t="shared" si="137"/>
        <v>1.7160000000000002</v>
      </c>
      <c r="F337" s="84">
        <f t="shared" si="136"/>
        <v>5</v>
      </c>
      <c r="G337" s="83">
        <f t="shared" si="138"/>
        <v>8.5800000000000018</v>
      </c>
      <c r="H337" s="1"/>
      <c r="I337" s="2">
        <v>33</v>
      </c>
      <c r="J337" s="3">
        <v>1.7030000000000001</v>
      </c>
      <c r="K337" s="83">
        <f t="shared" si="139"/>
        <v>1.7160000000000002</v>
      </c>
      <c r="L337" s="84">
        <f t="shared" si="140"/>
        <v>5</v>
      </c>
      <c r="M337" s="83">
        <f t="shared" si="141"/>
        <v>8.5800000000000018</v>
      </c>
      <c r="N337" s="20"/>
      <c r="O337" s="20"/>
      <c r="P337" s="20"/>
      <c r="R337" s="21"/>
    </row>
    <row r="339" spans="2:18" ht="15" x14ac:dyDescent="0.2">
      <c r="B339" s="1" t="s">
        <v>7</v>
      </c>
      <c r="C339" s="1"/>
      <c r="D339" s="151">
        <v>2.1</v>
      </c>
      <c r="E339" s="151"/>
      <c r="J339" s="85"/>
      <c r="K339" s="85"/>
      <c r="L339" s="85"/>
      <c r="M339" s="85"/>
      <c r="N339" s="14"/>
      <c r="O339" s="14"/>
      <c r="P339" s="14"/>
    </row>
    <row r="340" spans="2:18" x14ac:dyDescent="0.2">
      <c r="B340" s="2">
        <v>0</v>
      </c>
      <c r="C340" s="3">
        <v>2.0230000000000001</v>
      </c>
      <c r="D340" s="3"/>
      <c r="E340" s="84"/>
      <c r="F340" s="84"/>
      <c r="G340" s="84"/>
      <c r="H340" s="84"/>
      <c r="I340" s="17"/>
      <c r="J340" s="18"/>
      <c r="K340" s="83"/>
      <c r="L340" s="84"/>
      <c r="M340" s="83"/>
      <c r="N340" s="20"/>
      <c r="O340" s="20"/>
      <c r="P340" s="20"/>
      <c r="R340" s="21"/>
    </row>
    <row r="341" spans="2:18" x14ac:dyDescent="0.2">
      <c r="B341" s="2">
        <v>7</v>
      </c>
      <c r="C341" s="3">
        <v>2.04</v>
      </c>
      <c r="D341" s="3"/>
      <c r="E341" s="83">
        <f>(C340+C341)/2</f>
        <v>2.0315000000000003</v>
      </c>
      <c r="F341" s="84">
        <f t="shared" ref="F341:F355" si="142">B341-B340</f>
        <v>7</v>
      </c>
      <c r="G341" s="83">
        <f>E341*F341</f>
        <v>14.220500000000001</v>
      </c>
      <c r="H341" s="84"/>
      <c r="I341" s="21"/>
      <c r="J341" s="21"/>
      <c r="K341" s="83"/>
      <c r="L341" s="84"/>
      <c r="M341" s="83"/>
      <c r="N341" s="20"/>
      <c r="O341" s="20"/>
      <c r="P341" s="20"/>
      <c r="Q341" s="22"/>
      <c r="R341" s="21"/>
    </row>
    <row r="342" spans="2:18" x14ac:dyDescent="0.2">
      <c r="B342" s="2">
        <v>8</v>
      </c>
      <c r="C342" s="3">
        <v>2.63</v>
      </c>
      <c r="D342" s="3"/>
      <c r="E342" s="83">
        <f t="shared" ref="E342:E355" si="143">(C341+C342)/2</f>
        <v>2.335</v>
      </c>
      <c r="F342" s="84">
        <f t="shared" si="142"/>
        <v>1</v>
      </c>
      <c r="G342" s="83">
        <f t="shared" ref="G342:G355" si="144">E342*F342</f>
        <v>2.335</v>
      </c>
      <c r="H342" s="84"/>
      <c r="I342" s="21"/>
      <c r="J342" s="21"/>
      <c r="K342" s="83"/>
      <c r="L342" s="84"/>
      <c r="M342" s="83"/>
      <c r="N342" s="20"/>
      <c r="O342" s="20"/>
      <c r="P342" s="20"/>
      <c r="Q342" s="22"/>
      <c r="R342" s="21"/>
    </row>
    <row r="343" spans="2:18" x14ac:dyDescent="0.2">
      <c r="B343" s="2">
        <v>10</v>
      </c>
      <c r="C343" s="3">
        <v>2.6150000000000002</v>
      </c>
      <c r="D343" s="3" t="s">
        <v>21</v>
      </c>
      <c r="E343" s="83">
        <f t="shared" si="143"/>
        <v>2.6225000000000001</v>
      </c>
      <c r="F343" s="84">
        <f t="shared" si="142"/>
        <v>2</v>
      </c>
      <c r="G343" s="83">
        <f t="shared" si="144"/>
        <v>5.2450000000000001</v>
      </c>
      <c r="H343" s="84"/>
      <c r="I343" s="21"/>
      <c r="J343" s="21"/>
      <c r="K343" s="83"/>
      <c r="L343" s="84"/>
      <c r="M343" s="83"/>
      <c r="N343" s="20"/>
      <c r="O343" s="20"/>
      <c r="P343" s="20"/>
      <c r="Q343" s="22"/>
      <c r="R343" s="21"/>
    </row>
    <row r="344" spans="2:18" x14ac:dyDescent="0.2">
      <c r="B344" s="2">
        <v>11</v>
      </c>
      <c r="C344" s="3">
        <v>1.5840000000000001</v>
      </c>
      <c r="D344" s="3"/>
      <c r="E344" s="83">
        <f t="shared" si="143"/>
        <v>2.0994999999999999</v>
      </c>
      <c r="F344" s="84">
        <f t="shared" si="142"/>
        <v>1</v>
      </c>
      <c r="G344" s="83">
        <f t="shared" si="144"/>
        <v>2.0994999999999999</v>
      </c>
      <c r="H344" s="84"/>
      <c r="I344" s="21"/>
      <c r="J344" s="21"/>
      <c r="K344" s="83"/>
      <c r="L344" s="84"/>
      <c r="M344" s="83"/>
      <c r="N344" s="20"/>
      <c r="O344" s="20"/>
      <c r="P344" s="20"/>
      <c r="Q344" s="22"/>
      <c r="R344" s="21"/>
    </row>
    <row r="345" spans="2:18" x14ac:dyDescent="0.2">
      <c r="B345" s="2">
        <v>12</v>
      </c>
      <c r="C345" s="3">
        <v>0.73299999999999998</v>
      </c>
      <c r="D345" s="3"/>
      <c r="E345" s="83">
        <f t="shared" si="143"/>
        <v>1.1585000000000001</v>
      </c>
      <c r="F345" s="84">
        <f t="shared" si="142"/>
        <v>1</v>
      </c>
      <c r="G345" s="83">
        <f t="shared" si="144"/>
        <v>1.1585000000000001</v>
      </c>
      <c r="H345" s="84"/>
      <c r="I345" s="21"/>
      <c r="J345" s="21"/>
      <c r="K345" s="83"/>
      <c r="L345" s="84"/>
      <c r="M345" s="83"/>
      <c r="N345" s="20"/>
      <c r="O345" s="20"/>
      <c r="P345" s="20"/>
      <c r="Q345" s="22"/>
      <c r="R345" s="21"/>
    </row>
    <row r="346" spans="2:18" x14ac:dyDescent="0.2">
      <c r="B346" s="2">
        <v>13</v>
      </c>
      <c r="C346" s="3">
        <v>0.113</v>
      </c>
      <c r="D346" s="3"/>
      <c r="E346" s="83">
        <f t="shared" si="143"/>
        <v>0.42299999999999999</v>
      </c>
      <c r="F346" s="84">
        <f t="shared" si="142"/>
        <v>1</v>
      </c>
      <c r="G346" s="83">
        <f t="shared" si="144"/>
        <v>0.42299999999999999</v>
      </c>
      <c r="I346" s="21"/>
      <c r="J346" s="21"/>
      <c r="K346" s="83"/>
      <c r="L346" s="84"/>
      <c r="M346" s="83"/>
      <c r="N346" s="20"/>
      <c r="O346" s="20"/>
      <c r="P346" s="20"/>
      <c r="Q346" s="22"/>
      <c r="R346" s="21"/>
    </row>
    <row r="347" spans="2:18" x14ac:dyDescent="0.2">
      <c r="B347" s="2">
        <v>15</v>
      </c>
      <c r="C347" s="3">
        <v>8.9999999999999993E-3</v>
      </c>
      <c r="D347" s="3"/>
      <c r="E347" s="83">
        <f t="shared" si="143"/>
        <v>6.0999999999999999E-2</v>
      </c>
      <c r="F347" s="84">
        <f t="shared" si="142"/>
        <v>2</v>
      </c>
      <c r="G347" s="83">
        <f t="shared" si="144"/>
        <v>0.122</v>
      </c>
      <c r="I347" s="21"/>
      <c r="J347" s="21"/>
      <c r="K347" s="83"/>
      <c r="L347" s="84"/>
      <c r="M347" s="83"/>
      <c r="N347" s="20"/>
      <c r="O347" s="20"/>
      <c r="P347" s="20"/>
      <c r="Q347" s="22"/>
      <c r="R347" s="21"/>
    </row>
    <row r="348" spans="2:18" x14ac:dyDescent="0.2">
      <c r="B348" s="2">
        <v>17</v>
      </c>
      <c r="C348" s="3">
        <v>0.11</v>
      </c>
      <c r="D348" s="3"/>
      <c r="E348" s="83">
        <f t="shared" si="143"/>
        <v>5.9499999999999997E-2</v>
      </c>
      <c r="F348" s="84">
        <f t="shared" si="142"/>
        <v>2</v>
      </c>
      <c r="G348" s="83">
        <f t="shared" si="144"/>
        <v>0.11899999999999999</v>
      </c>
      <c r="I348" s="2">
        <v>0</v>
      </c>
      <c r="J348" s="3">
        <v>2.0230000000000001</v>
      </c>
      <c r="K348" s="83"/>
      <c r="L348" s="84"/>
      <c r="M348" s="83"/>
      <c r="N348" s="24"/>
      <c r="O348" s="24"/>
      <c r="P348" s="24"/>
      <c r="Q348" s="22"/>
      <c r="R348" s="21"/>
    </row>
    <row r="349" spans="2:18" x14ac:dyDescent="0.2">
      <c r="B349" s="2">
        <v>18</v>
      </c>
      <c r="C349" s="3">
        <v>0.72899999999999998</v>
      </c>
      <c r="D349" s="3"/>
      <c r="E349" s="83">
        <f t="shared" si="143"/>
        <v>0.41949999999999998</v>
      </c>
      <c r="F349" s="84">
        <f t="shared" si="142"/>
        <v>1</v>
      </c>
      <c r="G349" s="83">
        <f t="shared" si="144"/>
        <v>0.41949999999999998</v>
      </c>
      <c r="H349" s="84"/>
      <c r="I349" s="2">
        <v>7</v>
      </c>
      <c r="J349" s="3">
        <v>2.04</v>
      </c>
      <c r="K349" s="83">
        <f t="shared" ref="K349:K356" si="145">AVERAGE(J348,J349)</f>
        <v>2.0315000000000003</v>
      </c>
      <c r="L349" s="84">
        <f t="shared" ref="L349:L356" si="146">I349-I348</f>
        <v>7</v>
      </c>
      <c r="M349" s="83">
        <f t="shared" ref="M349:M356" si="147">L349*K349</f>
        <v>14.220500000000001</v>
      </c>
      <c r="N349" s="20"/>
      <c r="O349" s="20"/>
      <c r="P349" s="20"/>
      <c r="Q349" s="22"/>
      <c r="R349" s="21"/>
    </row>
    <row r="350" spans="2:18" x14ac:dyDescent="0.2">
      <c r="B350" s="2">
        <v>19</v>
      </c>
      <c r="C350" s="3">
        <v>1.58</v>
      </c>
      <c r="D350" s="3"/>
      <c r="E350" s="83">
        <f t="shared" si="143"/>
        <v>1.1545000000000001</v>
      </c>
      <c r="F350" s="84">
        <f t="shared" si="142"/>
        <v>1</v>
      </c>
      <c r="G350" s="83">
        <f t="shared" si="144"/>
        <v>1.1545000000000001</v>
      </c>
      <c r="H350" s="84"/>
      <c r="I350" s="2">
        <v>8</v>
      </c>
      <c r="J350" s="3">
        <v>2.63</v>
      </c>
      <c r="K350" s="83">
        <f t="shared" si="145"/>
        <v>2.335</v>
      </c>
      <c r="L350" s="84">
        <f t="shared" si="146"/>
        <v>1</v>
      </c>
      <c r="M350" s="83">
        <f t="shared" si="147"/>
        <v>2.335</v>
      </c>
      <c r="N350" s="24"/>
      <c r="O350" s="24"/>
      <c r="P350" s="24"/>
      <c r="Q350" s="22"/>
      <c r="R350" s="21"/>
    </row>
    <row r="351" spans="2:18" x14ac:dyDescent="0.2">
      <c r="B351" s="2">
        <v>20</v>
      </c>
      <c r="C351" s="3">
        <v>2.7490000000000001</v>
      </c>
      <c r="D351" s="3" t="s">
        <v>22</v>
      </c>
      <c r="E351" s="83">
        <f t="shared" si="143"/>
        <v>2.1645000000000003</v>
      </c>
      <c r="F351" s="84">
        <f t="shared" si="142"/>
        <v>1</v>
      </c>
      <c r="G351" s="83">
        <f t="shared" si="144"/>
        <v>2.1645000000000003</v>
      </c>
      <c r="H351" s="84"/>
      <c r="I351" s="74">
        <f>I350+(J350-J351)*1.5</f>
        <v>13.445</v>
      </c>
      <c r="J351" s="75">
        <v>-1</v>
      </c>
      <c r="K351" s="83">
        <f t="shared" si="145"/>
        <v>0.81499999999999995</v>
      </c>
      <c r="L351" s="84">
        <f t="shared" si="146"/>
        <v>5.4450000000000003</v>
      </c>
      <c r="M351" s="83">
        <f t="shared" si="147"/>
        <v>4.4376749999999996</v>
      </c>
      <c r="N351" s="24"/>
      <c r="O351" s="24"/>
      <c r="P351" s="24"/>
      <c r="Q351" s="22"/>
      <c r="R351" s="21"/>
    </row>
    <row r="352" spans="2:18" x14ac:dyDescent="0.2">
      <c r="B352" s="2">
        <v>23</v>
      </c>
      <c r="C352" s="3">
        <v>2.734</v>
      </c>
      <c r="D352" s="3"/>
      <c r="E352" s="83">
        <f t="shared" si="143"/>
        <v>2.7415000000000003</v>
      </c>
      <c r="F352" s="84">
        <f t="shared" si="142"/>
        <v>3</v>
      </c>
      <c r="G352" s="83">
        <f t="shared" si="144"/>
        <v>8.2245000000000008</v>
      </c>
      <c r="H352" s="84"/>
      <c r="I352" s="76">
        <f>I351+1.5</f>
        <v>14.945</v>
      </c>
      <c r="J352" s="77">
        <f>J351</f>
        <v>-1</v>
      </c>
      <c r="K352" s="83">
        <f t="shared" si="145"/>
        <v>-1</v>
      </c>
      <c r="L352" s="84">
        <f t="shared" si="146"/>
        <v>1.5</v>
      </c>
      <c r="M352" s="83">
        <f t="shared" si="147"/>
        <v>-1.5</v>
      </c>
      <c r="N352" s="20"/>
      <c r="O352" s="20"/>
      <c r="P352" s="20"/>
      <c r="R352" s="21"/>
    </row>
    <row r="353" spans="2:18" x14ac:dyDescent="0.2">
      <c r="B353" s="2">
        <v>24</v>
      </c>
      <c r="C353" s="3">
        <v>1.8660000000000001</v>
      </c>
      <c r="D353" s="3"/>
      <c r="E353" s="83">
        <f t="shared" si="143"/>
        <v>2.2999999999999998</v>
      </c>
      <c r="F353" s="84">
        <f t="shared" si="142"/>
        <v>1</v>
      </c>
      <c r="G353" s="83">
        <f t="shared" si="144"/>
        <v>2.2999999999999998</v>
      </c>
      <c r="H353" s="1"/>
      <c r="I353" s="74">
        <f>I352+1.5</f>
        <v>16.445</v>
      </c>
      <c r="J353" s="75">
        <f>J351</f>
        <v>-1</v>
      </c>
      <c r="K353" s="83">
        <f t="shared" si="145"/>
        <v>-1</v>
      </c>
      <c r="L353" s="84">
        <f t="shared" si="146"/>
        <v>1.5</v>
      </c>
      <c r="M353" s="83">
        <f t="shared" si="147"/>
        <v>-1.5</v>
      </c>
      <c r="N353" s="20"/>
      <c r="O353" s="20"/>
      <c r="P353" s="20"/>
      <c r="R353" s="21"/>
    </row>
    <row r="354" spans="2:18" x14ac:dyDescent="0.2">
      <c r="B354" s="2">
        <v>30</v>
      </c>
      <c r="C354" s="3">
        <v>1.859</v>
      </c>
      <c r="D354" s="3"/>
      <c r="E354" s="83">
        <f t="shared" si="143"/>
        <v>1.8625</v>
      </c>
      <c r="F354" s="84">
        <f t="shared" si="142"/>
        <v>6</v>
      </c>
      <c r="G354" s="83">
        <f t="shared" si="144"/>
        <v>11.175000000000001</v>
      </c>
      <c r="H354" s="1"/>
      <c r="I354" s="74">
        <f>I353+(J354-J353)*1.5</f>
        <v>22.0685</v>
      </c>
      <c r="J354" s="78">
        <v>2.7490000000000001</v>
      </c>
      <c r="K354" s="83">
        <f t="shared" si="145"/>
        <v>0.87450000000000006</v>
      </c>
      <c r="L354" s="84">
        <f t="shared" si="146"/>
        <v>5.6234999999999999</v>
      </c>
      <c r="M354" s="83">
        <f t="shared" si="147"/>
        <v>4.9177507500000006</v>
      </c>
      <c r="N354" s="20"/>
      <c r="O354" s="20"/>
      <c r="P354" s="20"/>
      <c r="R354" s="21"/>
    </row>
    <row r="355" spans="2:18" x14ac:dyDescent="0.2">
      <c r="B355" s="17">
        <v>35</v>
      </c>
      <c r="C355" s="44">
        <v>1.8540000000000001</v>
      </c>
      <c r="D355" s="44"/>
      <c r="E355" s="83">
        <f t="shared" si="143"/>
        <v>1.8565</v>
      </c>
      <c r="F355" s="84">
        <f t="shared" si="142"/>
        <v>5</v>
      </c>
      <c r="G355" s="83">
        <f t="shared" si="144"/>
        <v>9.2825000000000006</v>
      </c>
      <c r="H355" s="1"/>
      <c r="I355" s="2">
        <v>23</v>
      </c>
      <c r="J355" s="3">
        <v>2.734</v>
      </c>
      <c r="K355" s="83">
        <f t="shared" si="145"/>
        <v>2.7415000000000003</v>
      </c>
      <c r="L355" s="84">
        <f t="shared" si="146"/>
        <v>0.93149999999999977</v>
      </c>
      <c r="M355" s="83">
        <f t="shared" si="147"/>
        <v>2.5537072499999995</v>
      </c>
      <c r="N355" s="20"/>
      <c r="O355" s="20"/>
      <c r="P355" s="20"/>
      <c r="R355" s="21"/>
    </row>
    <row r="356" spans="2:18" x14ac:dyDescent="0.2">
      <c r="B356" s="17"/>
      <c r="C356" s="44"/>
      <c r="D356" s="44"/>
      <c r="E356" s="83"/>
      <c r="F356" s="84"/>
      <c r="G356" s="83"/>
      <c r="H356" s="1"/>
      <c r="I356" s="2">
        <v>24</v>
      </c>
      <c r="J356" s="3">
        <v>1.8660000000000001</v>
      </c>
      <c r="K356" s="83">
        <f t="shared" si="145"/>
        <v>2.2999999999999998</v>
      </c>
      <c r="L356" s="84">
        <f t="shared" si="146"/>
        <v>1</v>
      </c>
      <c r="M356" s="83">
        <f t="shared" si="147"/>
        <v>2.2999999999999998</v>
      </c>
      <c r="O356" s="24"/>
      <c r="P356" s="24"/>
    </row>
    <row r="357" spans="2:18" ht="15" x14ac:dyDescent="0.2">
      <c r="B357" s="1" t="s">
        <v>7</v>
      </c>
      <c r="C357" s="1"/>
      <c r="D357" s="151">
        <v>2.2000000000000002</v>
      </c>
      <c r="E357" s="151"/>
      <c r="J357" s="85"/>
      <c r="K357" s="85"/>
      <c r="L357" s="85"/>
      <c r="M357" s="85"/>
      <c r="N357" s="14"/>
      <c r="O357" s="14"/>
      <c r="P357" s="14"/>
    </row>
    <row r="358" spans="2:18" x14ac:dyDescent="0.2">
      <c r="B358" s="2">
        <v>0</v>
      </c>
      <c r="C358" s="3">
        <v>2.8290000000000002</v>
      </c>
      <c r="D358" s="3"/>
      <c r="E358" s="84"/>
      <c r="F358" s="84"/>
      <c r="G358" s="84"/>
      <c r="H358" s="84"/>
      <c r="I358" s="17"/>
      <c r="J358" s="18"/>
      <c r="K358" s="83"/>
      <c r="L358" s="84"/>
      <c r="M358" s="83"/>
      <c r="N358" s="20"/>
      <c r="O358" s="20"/>
      <c r="P358" s="20"/>
      <c r="R358" s="21"/>
    </row>
    <row r="359" spans="2:18" x14ac:dyDescent="0.2">
      <c r="B359" s="2">
        <v>1</v>
      </c>
      <c r="C359" s="3">
        <v>2.82</v>
      </c>
      <c r="D359" s="3" t="s">
        <v>21</v>
      </c>
      <c r="E359" s="83">
        <f>(C358+C359)/2</f>
        <v>2.8245</v>
      </c>
      <c r="F359" s="84">
        <f t="shared" ref="F359:F370" si="148">B359-B358</f>
        <v>1</v>
      </c>
      <c r="G359" s="83">
        <f>E359*F359</f>
        <v>2.8245</v>
      </c>
      <c r="H359" s="84"/>
      <c r="I359" s="21"/>
      <c r="J359" s="21"/>
      <c r="K359" s="83"/>
      <c r="L359" s="84"/>
      <c r="M359" s="83"/>
      <c r="N359" s="20"/>
      <c r="O359" s="20"/>
      <c r="P359" s="20"/>
      <c r="Q359" s="22"/>
      <c r="R359" s="21"/>
    </row>
    <row r="360" spans="2:18" x14ac:dyDescent="0.2">
      <c r="B360" s="2">
        <v>2</v>
      </c>
      <c r="C360" s="3">
        <v>1.5820000000000001</v>
      </c>
      <c r="D360" s="3"/>
      <c r="E360" s="83">
        <f t="shared" ref="E360:E370" si="149">(C359+C360)/2</f>
        <v>2.2010000000000001</v>
      </c>
      <c r="F360" s="84">
        <f t="shared" si="148"/>
        <v>1</v>
      </c>
      <c r="G360" s="83">
        <f t="shared" ref="G360:G370" si="150">E360*F360</f>
        <v>2.2010000000000001</v>
      </c>
      <c r="H360" s="84"/>
      <c r="I360" s="21"/>
      <c r="J360" s="21"/>
      <c r="K360" s="83"/>
      <c r="L360" s="84"/>
      <c r="M360" s="83"/>
      <c r="N360" s="20"/>
      <c r="O360" s="20"/>
      <c r="P360" s="20"/>
      <c r="Q360" s="22"/>
      <c r="R360" s="21"/>
    </row>
    <row r="361" spans="2:18" x14ac:dyDescent="0.2">
      <c r="B361" s="2">
        <v>4</v>
      </c>
      <c r="C361" s="3">
        <v>0.81699999999999995</v>
      </c>
      <c r="D361" s="3"/>
      <c r="E361" s="83">
        <f t="shared" si="149"/>
        <v>1.1995</v>
      </c>
      <c r="F361" s="84">
        <f t="shared" si="148"/>
        <v>2</v>
      </c>
      <c r="G361" s="83">
        <f t="shared" si="150"/>
        <v>2.399</v>
      </c>
      <c r="H361" s="84"/>
      <c r="I361" s="21"/>
      <c r="J361" s="21"/>
      <c r="K361" s="83"/>
      <c r="L361" s="84"/>
      <c r="M361" s="83"/>
      <c r="N361" s="20"/>
      <c r="O361" s="20"/>
      <c r="P361" s="20"/>
      <c r="Q361" s="22"/>
      <c r="R361" s="21"/>
    </row>
    <row r="362" spans="2:18" x14ac:dyDescent="0.2">
      <c r="B362" s="2">
        <v>6</v>
      </c>
      <c r="C362" s="3">
        <v>0.34</v>
      </c>
      <c r="D362" s="3"/>
      <c r="E362" s="83">
        <f t="shared" si="149"/>
        <v>0.57850000000000001</v>
      </c>
      <c r="F362" s="84">
        <f t="shared" si="148"/>
        <v>2</v>
      </c>
      <c r="G362" s="83">
        <f t="shared" si="150"/>
        <v>1.157</v>
      </c>
      <c r="H362" s="84"/>
      <c r="I362" s="21"/>
      <c r="J362" s="21"/>
      <c r="K362" s="83"/>
      <c r="L362" s="84"/>
      <c r="M362" s="83"/>
      <c r="N362" s="20"/>
      <c r="O362" s="20"/>
      <c r="P362" s="20"/>
      <c r="Q362" s="22"/>
      <c r="R362" s="21"/>
    </row>
    <row r="363" spans="2:18" x14ac:dyDescent="0.2">
      <c r="B363" s="2">
        <v>7</v>
      </c>
      <c r="C363" s="3">
        <v>0.23699999999999999</v>
      </c>
      <c r="D363" s="3"/>
      <c r="E363" s="83">
        <f t="shared" si="149"/>
        <v>0.28849999999999998</v>
      </c>
      <c r="F363" s="84">
        <f t="shared" si="148"/>
        <v>1</v>
      </c>
      <c r="G363" s="83">
        <f t="shared" si="150"/>
        <v>0.28849999999999998</v>
      </c>
      <c r="H363" s="84"/>
      <c r="I363" s="21"/>
      <c r="J363" s="21"/>
      <c r="K363" s="83"/>
      <c r="L363" s="84"/>
      <c r="M363" s="83"/>
      <c r="N363" s="20"/>
      <c r="O363" s="20"/>
      <c r="P363" s="20"/>
      <c r="Q363" s="22"/>
      <c r="R363" s="21"/>
    </row>
    <row r="364" spans="2:18" x14ac:dyDescent="0.2">
      <c r="B364" s="2">
        <v>8</v>
      </c>
      <c r="C364" s="3">
        <v>0.34300000000000003</v>
      </c>
      <c r="D364" s="3"/>
      <c r="E364" s="83">
        <f t="shared" si="149"/>
        <v>0.29000000000000004</v>
      </c>
      <c r="F364" s="84">
        <f t="shared" si="148"/>
        <v>1</v>
      </c>
      <c r="G364" s="83">
        <f t="shared" si="150"/>
        <v>0.29000000000000004</v>
      </c>
      <c r="I364" s="21"/>
      <c r="J364" s="21"/>
      <c r="K364" s="83"/>
      <c r="L364" s="84"/>
      <c r="M364" s="83"/>
      <c r="N364" s="20"/>
      <c r="O364" s="20"/>
      <c r="P364" s="20"/>
      <c r="Q364" s="22"/>
      <c r="R364" s="21"/>
    </row>
    <row r="365" spans="2:18" x14ac:dyDescent="0.2">
      <c r="B365" s="2">
        <v>10</v>
      </c>
      <c r="C365" s="3">
        <v>0.78200000000000003</v>
      </c>
      <c r="D365" s="3"/>
      <c r="E365" s="83">
        <f t="shared" si="149"/>
        <v>0.5625</v>
      </c>
      <c r="F365" s="84">
        <f t="shared" si="148"/>
        <v>2</v>
      </c>
      <c r="G365" s="83">
        <f t="shared" si="150"/>
        <v>1.125</v>
      </c>
      <c r="I365" s="21"/>
      <c r="J365" s="21"/>
      <c r="K365" s="83"/>
      <c r="L365" s="84"/>
      <c r="M365" s="83"/>
      <c r="N365" s="20"/>
      <c r="O365" s="20"/>
      <c r="P365" s="20"/>
      <c r="Q365" s="22"/>
      <c r="R365" s="21"/>
    </row>
    <row r="366" spans="2:18" x14ac:dyDescent="0.2">
      <c r="B366" s="2">
        <v>12</v>
      </c>
      <c r="C366" s="3">
        <v>1.587</v>
      </c>
      <c r="D366" s="3"/>
      <c r="E366" s="83">
        <f t="shared" si="149"/>
        <v>1.1844999999999999</v>
      </c>
      <c r="F366" s="84">
        <f t="shared" si="148"/>
        <v>2</v>
      </c>
      <c r="G366" s="83">
        <f t="shared" si="150"/>
        <v>2.3689999999999998</v>
      </c>
      <c r="I366" s="21"/>
      <c r="J366" s="21"/>
      <c r="K366" s="83"/>
      <c r="L366" s="84"/>
      <c r="M366" s="83"/>
      <c r="N366" s="24"/>
      <c r="O366" s="24"/>
      <c r="P366" s="24"/>
      <c r="Q366" s="22"/>
      <c r="R366" s="21"/>
    </row>
    <row r="367" spans="2:18" x14ac:dyDescent="0.2">
      <c r="B367" s="2">
        <v>13</v>
      </c>
      <c r="C367" s="3">
        <v>2.7029999999999998</v>
      </c>
      <c r="D367" s="3" t="s">
        <v>22</v>
      </c>
      <c r="E367" s="83">
        <f t="shared" si="149"/>
        <v>2.145</v>
      </c>
      <c r="F367" s="84">
        <f t="shared" si="148"/>
        <v>1</v>
      </c>
      <c r="G367" s="83">
        <f t="shared" si="150"/>
        <v>2.145</v>
      </c>
      <c r="H367" s="84"/>
      <c r="I367" s="2">
        <v>0</v>
      </c>
      <c r="J367" s="3">
        <v>2.8290000000000002</v>
      </c>
      <c r="K367" s="83"/>
      <c r="L367" s="84"/>
      <c r="M367" s="83"/>
      <c r="N367" s="20"/>
      <c r="O367" s="20"/>
      <c r="P367" s="20"/>
      <c r="Q367" s="22"/>
      <c r="R367" s="21"/>
    </row>
    <row r="368" spans="2:18" x14ac:dyDescent="0.2">
      <c r="B368" s="2">
        <v>16</v>
      </c>
      <c r="C368" s="3">
        <v>2.7090000000000001</v>
      </c>
      <c r="D368" s="3"/>
      <c r="E368" s="83">
        <f t="shared" si="149"/>
        <v>2.706</v>
      </c>
      <c r="F368" s="84">
        <f t="shared" si="148"/>
        <v>3</v>
      </c>
      <c r="G368" s="83">
        <f t="shared" si="150"/>
        <v>8.1180000000000003</v>
      </c>
      <c r="H368" s="84"/>
      <c r="I368" s="2">
        <v>1</v>
      </c>
      <c r="J368" s="3">
        <v>2.82</v>
      </c>
      <c r="K368" s="83">
        <f t="shared" ref="K368:K371" si="151">AVERAGE(J367,J368)</f>
        <v>2.8245</v>
      </c>
      <c r="L368" s="84">
        <f t="shared" ref="L368:L371" si="152">I368-I367</f>
        <v>1</v>
      </c>
      <c r="M368" s="83">
        <f t="shared" ref="M368:M371" si="153">L368*K368</f>
        <v>2.8245</v>
      </c>
      <c r="N368" s="24"/>
      <c r="O368" s="24"/>
      <c r="P368" s="24"/>
      <c r="Q368" s="22"/>
      <c r="R368" s="21"/>
    </row>
    <row r="369" spans="2:18" x14ac:dyDescent="0.2">
      <c r="B369" s="2">
        <v>20</v>
      </c>
      <c r="C369" s="3">
        <v>2.6190000000000002</v>
      </c>
      <c r="D369" s="3"/>
      <c r="E369" s="83">
        <f t="shared" si="149"/>
        <v>2.6640000000000001</v>
      </c>
      <c r="F369" s="84">
        <f t="shared" si="148"/>
        <v>4</v>
      </c>
      <c r="G369" s="83">
        <f t="shared" si="150"/>
        <v>10.656000000000001</v>
      </c>
      <c r="H369" s="84"/>
      <c r="I369" s="2">
        <v>1.5</v>
      </c>
      <c r="J369" s="3">
        <v>2.1</v>
      </c>
      <c r="K369" s="83">
        <f t="shared" si="151"/>
        <v>2.46</v>
      </c>
      <c r="L369" s="84">
        <f t="shared" si="152"/>
        <v>0.5</v>
      </c>
      <c r="M369" s="83">
        <f t="shared" si="153"/>
        <v>1.23</v>
      </c>
      <c r="N369" s="24"/>
      <c r="O369" s="24"/>
      <c r="P369" s="24"/>
      <c r="Q369" s="22"/>
      <c r="R369" s="21"/>
    </row>
    <row r="370" spans="2:18" x14ac:dyDescent="0.2">
      <c r="B370" s="2">
        <v>25</v>
      </c>
      <c r="C370" s="3">
        <v>2.13</v>
      </c>
      <c r="D370" s="3"/>
      <c r="E370" s="83">
        <f t="shared" si="149"/>
        <v>2.3745000000000003</v>
      </c>
      <c r="F370" s="84">
        <f t="shared" si="148"/>
        <v>5</v>
      </c>
      <c r="G370" s="83">
        <f t="shared" si="150"/>
        <v>11.872500000000002</v>
      </c>
      <c r="H370" s="84"/>
      <c r="I370" s="74">
        <f>I369+(J369-J370)*1.5</f>
        <v>6.15</v>
      </c>
      <c r="J370" s="75">
        <v>-1</v>
      </c>
      <c r="K370" s="83">
        <f t="shared" si="151"/>
        <v>0.55000000000000004</v>
      </c>
      <c r="L370" s="84">
        <f t="shared" si="152"/>
        <v>4.6500000000000004</v>
      </c>
      <c r="M370" s="83">
        <f t="shared" si="153"/>
        <v>2.5575000000000006</v>
      </c>
      <c r="N370" s="20"/>
      <c r="O370" s="20"/>
      <c r="P370" s="20"/>
      <c r="R370" s="21"/>
    </row>
    <row r="371" spans="2:18" x14ac:dyDescent="0.2">
      <c r="B371" s="2"/>
      <c r="C371" s="3"/>
      <c r="D371" s="3"/>
      <c r="E371" s="83"/>
      <c r="F371" s="84"/>
      <c r="G371" s="83"/>
      <c r="H371" s="1"/>
      <c r="I371" s="76">
        <f>I370+1.5</f>
        <v>7.65</v>
      </c>
      <c r="J371" s="77">
        <f>J370</f>
        <v>-1</v>
      </c>
      <c r="K371" s="83">
        <f t="shared" si="151"/>
        <v>-1</v>
      </c>
      <c r="L371" s="84">
        <f t="shared" si="152"/>
        <v>1.5</v>
      </c>
      <c r="M371" s="83">
        <f t="shared" si="153"/>
        <v>-1.5</v>
      </c>
      <c r="N371" s="20"/>
      <c r="O371" s="20"/>
      <c r="P371" s="20"/>
      <c r="R371" s="21"/>
    </row>
    <row r="372" spans="2:18" ht="15" x14ac:dyDescent="0.2">
      <c r="B372" s="1" t="s">
        <v>7</v>
      </c>
      <c r="C372" s="1"/>
      <c r="D372" s="151">
        <v>2.3250000000000002</v>
      </c>
      <c r="E372" s="151"/>
      <c r="J372" s="85"/>
      <c r="K372" s="85"/>
      <c r="L372" s="85"/>
      <c r="M372" s="85"/>
      <c r="N372" s="14"/>
      <c r="O372" s="14"/>
      <c r="P372" s="14"/>
    </row>
    <row r="373" spans="2:18" x14ac:dyDescent="0.2">
      <c r="B373" s="2">
        <v>0</v>
      </c>
      <c r="C373" s="3">
        <v>3.4510000000000001</v>
      </c>
      <c r="D373" s="3"/>
      <c r="E373" s="84"/>
      <c r="F373" s="84"/>
      <c r="G373" s="84"/>
      <c r="H373" s="84"/>
      <c r="I373" s="17"/>
      <c r="J373" s="18"/>
      <c r="K373" s="83"/>
      <c r="L373" s="84"/>
      <c r="M373" s="83"/>
      <c r="N373" s="20"/>
      <c r="O373" s="20"/>
      <c r="P373" s="20"/>
      <c r="R373" s="21"/>
    </row>
    <row r="374" spans="2:18" x14ac:dyDescent="0.2">
      <c r="B374" s="2">
        <v>5</v>
      </c>
      <c r="C374" s="3">
        <v>3.444</v>
      </c>
      <c r="D374" s="3"/>
      <c r="E374" s="83">
        <f>(C373+C374)/2</f>
        <v>3.4474999999999998</v>
      </c>
      <c r="F374" s="84">
        <f t="shared" ref="F374:F385" si="154">B374-B373</f>
        <v>5</v>
      </c>
      <c r="G374" s="83">
        <f>E374*F374</f>
        <v>17.237499999999997</v>
      </c>
      <c r="H374" s="84"/>
      <c r="I374" s="21"/>
      <c r="J374" s="21"/>
      <c r="K374" s="83"/>
      <c r="L374" s="84"/>
      <c r="M374" s="83"/>
      <c r="N374" s="20"/>
      <c r="O374" s="20"/>
      <c r="P374" s="20"/>
      <c r="Q374" s="22"/>
      <c r="R374" s="21"/>
    </row>
    <row r="375" spans="2:18" x14ac:dyDescent="0.2">
      <c r="B375" s="2">
        <v>10</v>
      </c>
      <c r="C375" s="3">
        <v>3.4390000000000001</v>
      </c>
      <c r="D375" s="3" t="s">
        <v>21</v>
      </c>
      <c r="E375" s="83">
        <f t="shared" ref="E375:E385" si="155">(C374+C375)/2</f>
        <v>3.4415</v>
      </c>
      <c r="F375" s="84">
        <f t="shared" si="154"/>
        <v>5</v>
      </c>
      <c r="G375" s="83">
        <f t="shared" ref="G375:G385" si="156">E375*F375</f>
        <v>17.2075</v>
      </c>
      <c r="H375" s="84"/>
      <c r="I375" s="2">
        <v>0</v>
      </c>
      <c r="J375" s="3">
        <v>3.4510000000000001</v>
      </c>
      <c r="K375" s="83"/>
      <c r="L375" s="84"/>
      <c r="M375" s="83"/>
      <c r="N375" s="20"/>
      <c r="O375" s="20"/>
      <c r="P375" s="20"/>
      <c r="Q375" s="22"/>
      <c r="R375" s="21"/>
    </row>
    <row r="376" spans="2:18" x14ac:dyDescent="0.2">
      <c r="B376" s="2">
        <v>11</v>
      </c>
      <c r="C376" s="3">
        <v>2.3130000000000002</v>
      </c>
      <c r="D376" s="3"/>
      <c r="E376" s="83">
        <f t="shared" si="155"/>
        <v>2.8760000000000003</v>
      </c>
      <c r="F376" s="84">
        <f t="shared" si="154"/>
        <v>1</v>
      </c>
      <c r="G376" s="83">
        <f t="shared" si="156"/>
        <v>2.8760000000000003</v>
      </c>
      <c r="H376" s="84"/>
      <c r="I376" s="2">
        <v>5</v>
      </c>
      <c r="J376" s="3">
        <v>3.444</v>
      </c>
      <c r="K376" s="83">
        <f t="shared" ref="K376:K383" si="157">AVERAGE(J375,J376)</f>
        <v>3.4474999999999998</v>
      </c>
      <c r="L376" s="84">
        <f t="shared" ref="L376:L383" si="158">I376-I375</f>
        <v>5</v>
      </c>
      <c r="M376" s="83">
        <f t="shared" ref="M376:M383" si="159">L376*K376</f>
        <v>17.237499999999997</v>
      </c>
      <c r="N376" s="20"/>
      <c r="O376" s="20"/>
      <c r="P376" s="20"/>
      <c r="Q376" s="22"/>
      <c r="R376" s="21"/>
    </row>
    <row r="377" spans="2:18" x14ac:dyDescent="0.2">
      <c r="B377" s="2">
        <v>13</v>
      </c>
      <c r="C377" s="3">
        <v>1.02</v>
      </c>
      <c r="D377" s="3"/>
      <c r="E377" s="83">
        <f t="shared" si="155"/>
        <v>1.6665000000000001</v>
      </c>
      <c r="F377" s="84">
        <f t="shared" si="154"/>
        <v>2</v>
      </c>
      <c r="G377" s="83">
        <f t="shared" si="156"/>
        <v>3.3330000000000002</v>
      </c>
      <c r="H377" s="84"/>
      <c r="I377" s="2">
        <v>9</v>
      </c>
      <c r="J377" s="3">
        <v>3.4390000000000001</v>
      </c>
      <c r="K377" s="83">
        <f t="shared" si="157"/>
        <v>3.4415</v>
      </c>
      <c r="L377" s="84">
        <f t="shared" si="158"/>
        <v>4</v>
      </c>
      <c r="M377" s="83">
        <f t="shared" si="159"/>
        <v>13.766</v>
      </c>
      <c r="N377" s="20"/>
      <c r="O377" s="20"/>
      <c r="P377" s="20"/>
      <c r="Q377" s="22"/>
      <c r="R377" s="21"/>
    </row>
    <row r="378" spans="2:18" x14ac:dyDescent="0.2">
      <c r="B378" s="2">
        <v>15</v>
      </c>
      <c r="C378" s="3">
        <v>0.19800000000000001</v>
      </c>
      <c r="D378" s="3"/>
      <c r="E378" s="83">
        <f t="shared" si="155"/>
        <v>0.60899999999999999</v>
      </c>
      <c r="F378" s="84">
        <f t="shared" si="154"/>
        <v>2</v>
      </c>
      <c r="G378" s="83">
        <f t="shared" si="156"/>
        <v>1.218</v>
      </c>
      <c r="H378" s="84"/>
      <c r="I378" s="74">
        <f>I377+(J377-J378)*1.5</f>
        <v>15.6585</v>
      </c>
      <c r="J378" s="75">
        <v>-1</v>
      </c>
      <c r="K378" s="83">
        <f t="shared" si="157"/>
        <v>1.2195</v>
      </c>
      <c r="L378" s="84">
        <f t="shared" si="158"/>
        <v>6.6585000000000001</v>
      </c>
      <c r="M378" s="83">
        <f t="shared" si="159"/>
        <v>8.1200407500000011</v>
      </c>
      <c r="N378" s="20"/>
      <c r="O378" s="20"/>
      <c r="P378" s="20"/>
      <c r="Q378" s="22"/>
      <c r="R378" s="21"/>
    </row>
    <row r="379" spans="2:18" x14ac:dyDescent="0.2">
      <c r="B379" s="2">
        <v>17</v>
      </c>
      <c r="C379" s="3">
        <v>9.4E-2</v>
      </c>
      <c r="D379" s="3"/>
      <c r="E379" s="83">
        <f t="shared" si="155"/>
        <v>0.14600000000000002</v>
      </c>
      <c r="F379" s="84">
        <f t="shared" si="154"/>
        <v>2</v>
      </c>
      <c r="G379" s="83">
        <f t="shared" si="156"/>
        <v>0.29200000000000004</v>
      </c>
      <c r="I379" s="76">
        <f>I378+1.5</f>
        <v>17.1585</v>
      </c>
      <c r="J379" s="77">
        <f>J378</f>
        <v>-1</v>
      </c>
      <c r="K379" s="83">
        <f t="shared" si="157"/>
        <v>-1</v>
      </c>
      <c r="L379" s="84">
        <f t="shared" si="158"/>
        <v>1.5</v>
      </c>
      <c r="M379" s="83">
        <f t="shared" si="159"/>
        <v>-1.5</v>
      </c>
      <c r="N379" s="20"/>
      <c r="O379" s="20"/>
      <c r="P379" s="20"/>
      <c r="Q379" s="22"/>
      <c r="R379" s="21"/>
    </row>
    <row r="380" spans="2:18" x14ac:dyDescent="0.2">
      <c r="B380" s="2">
        <v>19</v>
      </c>
      <c r="C380" s="3">
        <v>0.19500000000000001</v>
      </c>
      <c r="D380" s="3"/>
      <c r="E380" s="83">
        <f t="shared" si="155"/>
        <v>0.14450000000000002</v>
      </c>
      <c r="F380" s="84">
        <f t="shared" si="154"/>
        <v>2</v>
      </c>
      <c r="G380" s="83">
        <f t="shared" si="156"/>
        <v>0.28900000000000003</v>
      </c>
      <c r="I380" s="74">
        <f>I379+1.5</f>
        <v>18.6585</v>
      </c>
      <c r="J380" s="75">
        <f>J378</f>
        <v>-1</v>
      </c>
      <c r="K380" s="83">
        <f t="shared" si="157"/>
        <v>-1</v>
      </c>
      <c r="L380" s="84">
        <f t="shared" si="158"/>
        <v>1.5</v>
      </c>
      <c r="M380" s="83">
        <f t="shared" si="159"/>
        <v>-1.5</v>
      </c>
      <c r="N380" s="20"/>
      <c r="O380" s="20"/>
      <c r="P380" s="20"/>
      <c r="Q380" s="22"/>
      <c r="R380" s="21"/>
    </row>
    <row r="381" spans="2:18" x14ac:dyDescent="0.2">
      <c r="B381" s="2">
        <v>21</v>
      </c>
      <c r="C381" s="3">
        <v>0.98899999999999999</v>
      </c>
      <c r="D381" s="3"/>
      <c r="E381" s="83">
        <f t="shared" si="155"/>
        <v>0.59199999999999997</v>
      </c>
      <c r="F381" s="84">
        <f t="shared" si="154"/>
        <v>2</v>
      </c>
      <c r="G381" s="83">
        <f t="shared" si="156"/>
        <v>1.1839999999999999</v>
      </c>
      <c r="I381" s="74">
        <f>I380+(J381-J380)*1.5</f>
        <v>26.4495</v>
      </c>
      <c r="J381" s="78">
        <v>4.194</v>
      </c>
      <c r="K381" s="83">
        <f t="shared" si="157"/>
        <v>1.597</v>
      </c>
      <c r="L381" s="84">
        <f t="shared" si="158"/>
        <v>7.7910000000000004</v>
      </c>
      <c r="M381" s="83">
        <f t="shared" si="159"/>
        <v>12.442227000000001</v>
      </c>
      <c r="N381" s="24"/>
      <c r="O381" s="24"/>
      <c r="P381" s="24"/>
      <c r="Q381" s="22"/>
      <c r="R381" s="21"/>
    </row>
    <row r="382" spans="2:18" x14ac:dyDescent="0.2">
      <c r="B382" s="2">
        <v>23</v>
      </c>
      <c r="C382" s="3">
        <v>2.3149999999999999</v>
      </c>
      <c r="D382" s="3"/>
      <c r="E382" s="83">
        <f t="shared" si="155"/>
        <v>1.6519999999999999</v>
      </c>
      <c r="F382" s="84">
        <f t="shared" si="154"/>
        <v>2</v>
      </c>
      <c r="G382" s="83">
        <f t="shared" si="156"/>
        <v>3.3039999999999998</v>
      </c>
      <c r="H382" s="84"/>
      <c r="I382" s="2">
        <v>27</v>
      </c>
      <c r="J382" s="3">
        <v>4.18</v>
      </c>
      <c r="K382" s="83">
        <f t="shared" si="157"/>
        <v>4.1869999999999994</v>
      </c>
      <c r="L382" s="84">
        <f t="shared" si="158"/>
        <v>0.55049999999999955</v>
      </c>
      <c r="M382" s="83">
        <f t="shared" si="159"/>
        <v>2.3049434999999976</v>
      </c>
      <c r="N382" s="20"/>
      <c r="O382" s="20"/>
      <c r="P382" s="20"/>
      <c r="Q382" s="22"/>
      <c r="R382" s="21"/>
    </row>
    <row r="383" spans="2:18" x14ac:dyDescent="0.2">
      <c r="B383" s="2">
        <v>24</v>
      </c>
      <c r="C383" s="3">
        <v>4.194</v>
      </c>
      <c r="D383" s="3" t="s">
        <v>22</v>
      </c>
      <c r="E383" s="83">
        <f t="shared" si="155"/>
        <v>3.2545000000000002</v>
      </c>
      <c r="F383" s="84">
        <f t="shared" si="154"/>
        <v>1</v>
      </c>
      <c r="G383" s="83">
        <f t="shared" si="156"/>
        <v>3.2545000000000002</v>
      </c>
      <c r="H383" s="84"/>
      <c r="I383" s="2">
        <v>28</v>
      </c>
      <c r="J383" s="3">
        <v>4.125</v>
      </c>
      <c r="K383" s="83">
        <f t="shared" si="157"/>
        <v>4.1524999999999999</v>
      </c>
      <c r="L383" s="84">
        <f t="shared" si="158"/>
        <v>1</v>
      </c>
      <c r="M383" s="83">
        <f t="shared" si="159"/>
        <v>4.1524999999999999</v>
      </c>
      <c r="N383" s="24"/>
      <c r="O383" s="24"/>
      <c r="P383" s="24"/>
      <c r="Q383" s="22"/>
      <c r="R383" s="21"/>
    </row>
    <row r="384" spans="2:18" x14ac:dyDescent="0.2">
      <c r="B384" s="2">
        <v>27</v>
      </c>
      <c r="C384" s="3">
        <v>4.18</v>
      </c>
      <c r="D384" s="3"/>
      <c r="E384" s="83">
        <f t="shared" si="155"/>
        <v>4.1869999999999994</v>
      </c>
      <c r="F384" s="84">
        <f t="shared" si="154"/>
        <v>3</v>
      </c>
      <c r="G384" s="83">
        <f t="shared" si="156"/>
        <v>12.560999999999998</v>
      </c>
      <c r="H384" s="84"/>
      <c r="I384" s="2"/>
      <c r="J384" s="3"/>
      <c r="K384" s="83"/>
      <c r="L384" s="84"/>
      <c r="M384" s="83"/>
      <c r="N384" s="24"/>
      <c r="O384" s="24"/>
      <c r="P384" s="24"/>
      <c r="Q384" s="22"/>
      <c r="R384" s="21"/>
    </row>
    <row r="385" spans="2:18" x14ac:dyDescent="0.2">
      <c r="B385" s="2">
        <v>28</v>
      </c>
      <c r="C385" s="3">
        <v>4.125</v>
      </c>
      <c r="D385" s="3"/>
      <c r="E385" s="83">
        <f t="shared" si="155"/>
        <v>4.1524999999999999</v>
      </c>
      <c r="F385" s="84">
        <f t="shared" si="154"/>
        <v>1</v>
      </c>
      <c r="G385" s="83">
        <f t="shared" si="156"/>
        <v>4.1524999999999999</v>
      </c>
      <c r="H385" s="84"/>
      <c r="I385" s="33"/>
      <c r="J385" s="21"/>
      <c r="K385" s="83"/>
      <c r="L385" s="84"/>
      <c r="M385" s="83"/>
      <c r="N385" s="20"/>
      <c r="O385" s="20"/>
      <c r="P385" s="20"/>
      <c r="R385" s="21"/>
    </row>
    <row r="386" spans="2:18" x14ac:dyDescent="0.2">
      <c r="B386" s="2"/>
      <c r="C386" s="3"/>
      <c r="D386" s="3"/>
      <c r="E386" s="83"/>
      <c r="F386" s="84"/>
      <c r="G386" s="83"/>
      <c r="H386" s="1"/>
      <c r="I386" s="33"/>
      <c r="J386" s="21"/>
      <c r="K386" s="83"/>
      <c r="L386" s="84"/>
      <c r="M386" s="83"/>
      <c r="N386" s="20"/>
      <c r="O386" s="20"/>
      <c r="P386" s="20"/>
      <c r="R386" s="21"/>
    </row>
    <row r="387" spans="2:18" x14ac:dyDescent="0.2">
      <c r="B387" s="2"/>
      <c r="C387" s="3"/>
      <c r="D387" s="3"/>
      <c r="E387" s="83"/>
      <c r="F387" s="84"/>
      <c r="G387" s="83"/>
      <c r="H387" s="1"/>
      <c r="I387" s="34"/>
      <c r="J387" s="84"/>
      <c r="K387" s="83"/>
      <c r="L387" s="84"/>
      <c r="M387" s="83"/>
      <c r="N387" s="20"/>
      <c r="O387" s="20"/>
      <c r="P387" s="20"/>
      <c r="R387" s="21"/>
    </row>
    <row r="388" spans="2:18" x14ac:dyDescent="0.2">
      <c r="B388" s="17"/>
      <c r="C388" s="44"/>
      <c r="D388" s="44"/>
      <c r="E388" s="83"/>
      <c r="F388" s="84"/>
      <c r="G388" s="83"/>
      <c r="H388" s="1"/>
      <c r="I388" s="84"/>
      <c r="J388" s="84"/>
      <c r="K388" s="83"/>
      <c r="L388" s="84"/>
      <c r="M388" s="83"/>
      <c r="N388" s="20"/>
      <c r="O388" s="20"/>
      <c r="P388" s="20"/>
      <c r="R388" s="21"/>
    </row>
    <row r="389" spans="2:18" x14ac:dyDescent="0.2">
      <c r="B389" s="17"/>
      <c r="C389" s="44"/>
      <c r="D389" s="44"/>
      <c r="E389" s="83"/>
      <c r="F389" s="84"/>
      <c r="G389" s="83"/>
      <c r="H389" s="1"/>
      <c r="I389" s="2"/>
      <c r="J389" s="28"/>
      <c r="K389" s="83"/>
      <c r="L389" s="84"/>
      <c r="M389" s="83"/>
      <c r="O389" s="24"/>
      <c r="P389" s="24"/>
    </row>
    <row r="390" spans="2:18" x14ac:dyDescent="0.2">
      <c r="B390" s="17"/>
      <c r="C390" s="44"/>
      <c r="D390" s="44"/>
      <c r="E390" s="83"/>
      <c r="F390" s="84"/>
      <c r="G390" s="83"/>
      <c r="H390" s="1"/>
      <c r="I390" s="17"/>
      <c r="J390" s="17"/>
      <c r="K390" s="83"/>
      <c r="L390" s="84"/>
      <c r="M390" s="83"/>
      <c r="O390" s="14"/>
      <c r="P390" s="14"/>
    </row>
    <row r="391" spans="2:18" x14ac:dyDescent="0.2">
      <c r="B391" s="17"/>
      <c r="C391" s="44"/>
      <c r="D391" s="44"/>
      <c r="E391" s="83"/>
      <c r="F391" s="84"/>
      <c r="G391" s="83"/>
      <c r="I391" s="17"/>
      <c r="J391" s="17"/>
      <c r="K391" s="83"/>
      <c r="L391" s="84"/>
      <c r="M391" s="83"/>
      <c r="O391" s="14"/>
      <c r="P391" s="14"/>
    </row>
    <row r="392" spans="2:18" x14ac:dyDescent="0.2">
      <c r="B392" s="17"/>
      <c r="C392" s="44"/>
      <c r="D392" s="44"/>
      <c r="E392" s="83"/>
      <c r="F392" s="84"/>
      <c r="G392" s="83"/>
      <c r="I392" s="17"/>
      <c r="J392" s="17"/>
      <c r="K392" s="83"/>
      <c r="L392" s="84"/>
      <c r="M392" s="83"/>
      <c r="N392" s="14"/>
      <c r="O392" s="14"/>
      <c r="P392" s="14"/>
    </row>
    <row r="393" spans="2:18" x14ac:dyDescent="0.2">
      <c r="B393" s="17"/>
      <c r="C393" s="44"/>
      <c r="D393" s="44"/>
      <c r="E393" s="83"/>
      <c r="F393" s="84"/>
      <c r="G393" s="83"/>
      <c r="I393" s="17"/>
      <c r="J393" s="17"/>
      <c r="K393" s="83"/>
      <c r="L393" s="84"/>
      <c r="M393" s="83"/>
      <c r="N393" s="14"/>
      <c r="O393" s="14"/>
      <c r="P393" s="14"/>
    </row>
    <row r="394" spans="2:18" x14ac:dyDescent="0.2">
      <c r="B394" s="17"/>
      <c r="C394" s="44"/>
      <c r="D394" s="44"/>
      <c r="E394" s="83"/>
      <c r="F394" s="84"/>
      <c r="G394" s="83"/>
      <c r="I394" s="17"/>
      <c r="J394" s="17"/>
      <c r="K394" s="83"/>
      <c r="L394" s="84"/>
      <c r="M394" s="83"/>
      <c r="N394" s="14"/>
      <c r="O394" s="14"/>
      <c r="P394" s="14"/>
    </row>
    <row r="395" spans="2:18" x14ac:dyDescent="0.2">
      <c r="B395" s="17"/>
      <c r="C395" s="44"/>
      <c r="D395" s="44"/>
      <c r="E395" s="83"/>
      <c r="F395" s="84"/>
      <c r="G395" s="83"/>
      <c r="H395" s="83"/>
      <c r="I395" s="17"/>
      <c r="J395" s="17"/>
      <c r="K395" s="83"/>
      <c r="L395" s="84"/>
      <c r="M395" s="83"/>
      <c r="N395" s="14"/>
      <c r="O395" s="14"/>
      <c r="P395" s="14"/>
    </row>
    <row r="396" spans="2:18" x14ac:dyDescent="0.2">
      <c r="B396" s="17"/>
      <c r="C396" s="44"/>
      <c r="D396" s="44"/>
      <c r="E396" s="83"/>
      <c r="F396" s="84"/>
      <c r="G396" s="83"/>
      <c r="H396" s="83"/>
      <c r="I396" s="17"/>
      <c r="J396" s="17"/>
      <c r="K396" s="83"/>
      <c r="L396" s="84"/>
      <c r="M396" s="83"/>
      <c r="N396" s="24"/>
      <c r="O396" s="14"/>
      <c r="P396" s="14"/>
    </row>
    <row r="397" spans="2:18" x14ac:dyDescent="0.2">
      <c r="B397" s="17"/>
      <c r="C397" s="44"/>
      <c r="D397" s="44"/>
      <c r="E397" s="83"/>
      <c r="F397" s="84"/>
      <c r="G397" s="83"/>
      <c r="H397" s="83"/>
      <c r="I397" s="17"/>
      <c r="J397" s="17"/>
      <c r="K397" s="83"/>
      <c r="L397" s="84"/>
      <c r="M397" s="83"/>
      <c r="N397" s="20"/>
      <c r="O397" s="20"/>
      <c r="P397" s="20"/>
      <c r="R397" s="21"/>
    </row>
    <row r="398" spans="2:18" ht="15" x14ac:dyDescent="0.2">
      <c r="B398" s="17"/>
      <c r="C398" s="44"/>
      <c r="D398" s="44"/>
      <c r="E398" s="83"/>
      <c r="F398" s="84">
        <f>SUM(F374:F397)</f>
        <v>28</v>
      </c>
      <c r="G398" s="83">
        <f>SUM(G374:G397)</f>
        <v>66.908999999999992</v>
      </c>
      <c r="H398" s="83"/>
      <c r="I398" s="83"/>
      <c r="J398" s="85"/>
      <c r="K398" s="85"/>
      <c r="L398" s="84">
        <f>SUM(L375:L397)</f>
        <v>28</v>
      </c>
      <c r="M398" s="84">
        <f>SUM(M375:M397)</f>
        <v>55.023211250000003</v>
      </c>
      <c r="N398" s="20"/>
      <c r="O398" s="20"/>
      <c r="P398" s="20"/>
      <c r="R398" s="21"/>
    </row>
    <row r="399" spans="2:18" ht="15" x14ac:dyDescent="0.2">
      <c r="B399" s="17"/>
      <c r="C399" s="44"/>
      <c r="D399" s="44"/>
      <c r="E399" s="83"/>
      <c r="F399" s="84"/>
      <c r="G399" s="83"/>
      <c r="H399" s="83"/>
      <c r="I399" s="83"/>
      <c r="J399" s="85"/>
      <c r="K399" s="85"/>
      <c r="L399" s="84"/>
      <c r="M399" s="84"/>
      <c r="N399" s="20"/>
      <c r="O399" s="20"/>
      <c r="P399" s="20"/>
      <c r="R399" s="21"/>
    </row>
    <row r="400" spans="2:18" ht="15" x14ac:dyDescent="0.2">
      <c r="B400" s="17"/>
      <c r="C400" s="44"/>
      <c r="D400" s="44"/>
      <c r="E400" s="83"/>
      <c r="F400" s="84"/>
      <c r="G400" s="83"/>
      <c r="H400" s="83"/>
      <c r="I400" s="83"/>
      <c r="J400" s="85"/>
      <c r="K400" s="85"/>
      <c r="L400" s="84"/>
      <c r="M400" s="84"/>
      <c r="N400" s="20"/>
      <c r="O400" s="20"/>
      <c r="P400" s="20"/>
      <c r="R400" s="21"/>
    </row>
    <row r="401" spans="2:18" x14ac:dyDescent="0.2">
      <c r="B401" s="17"/>
      <c r="C401" s="44"/>
      <c r="D401" s="44"/>
      <c r="E401" s="83"/>
      <c r="F401" s="84"/>
      <c r="G401" s="83"/>
      <c r="H401" s="84" t="s">
        <v>10</v>
      </c>
      <c r="I401" s="84"/>
      <c r="J401" s="84">
        <f>G398</f>
        <v>66.908999999999992</v>
      </c>
      <c r="K401" s="83" t="s">
        <v>11</v>
      </c>
      <c r="L401" s="84">
        <f>M398</f>
        <v>55.023211250000003</v>
      </c>
      <c r="M401" s="83">
        <f>J401-L401</f>
        <v>11.885788749999989</v>
      </c>
      <c r="N401" s="20"/>
      <c r="O401" s="20"/>
      <c r="P401" s="20"/>
      <c r="R401" s="21"/>
    </row>
    <row r="402" spans="2:18" x14ac:dyDescent="0.2">
      <c r="B402" s="17"/>
      <c r="C402" s="44"/>
      <c r="D402" s="44"/>
      <c r="E402" s="83"/>
      <c r="F402" s="84"/>
      <c r="G402" s="83"/>
      <c r="H402" s="84"/>
      <c r="I402" s="84"/>
      <c r="J402" s="84"/>
      <c r="K402" s="83"/>
      <c r="L402" s="84"/>
      <c r="M402" s="83"/>
      <c r="N402" s="20"/>
      <c r="O402" s="20"/>
      <c r="P402" s="20"/>
      <c r="R402" s="21"/>
    </row>
    <row r="403" spans="2:18" x14ac:dyDescent="0.2">
      <c r="B403" s="17"/>
      <c r="C403" s="44"/>
      <c r="D403" s="44"/>
      <c r="E403" s="83"/>
      <c r="F403" s="84"/>
      <c r="G403" s="83"/>
      <c r="H403" s="84"/>
      <c r="I403" s="84"/>
      <c r="J403" s="84"/>
      <c r="K403" s="83"/>
      <c r="L403" s="84"/>
      <c r="M403" s="83"/>
      <c r="N403" s="20"/>
      <c r="O403" s="20"/>
      <c r="P403" s="20"/>
      <c r="R403" s="21"/>
    </row>
    <row r="404" spans="2:18" x14ac:dyDescent="0.2">
      <c r="B404" s="17"/>
      <c r="C404" s="44"/>
      <c r="D404" s="44"/>
      <c r="E404" s="83"/>
      <c r="F404" s="84"/>
      <c r="G404" s="83"/>
      <c r="H404" s="84"/>
      <c r="I404" s="84"/>
      <c r="J404" s="84"/>
      <c r="K404" s="83"/>
      <c r="L404" s="84"/>
      <c r="M404" s="83"/>
      <c r="N404" s="20"/>
      <c r="O404" s="20"/>
      <c r="P404" s="20"/>
      <c r="R404" s="21"/>
    </row>
    <row r="405" spans="2:18" x14ac:dyDescent="0.2">
      <c r="B405" s="17"/>
      <c r="C405" s="44"/>
      <c r="D405" s="44"/>
      <c r="E405" s="83"/>
      <c r="F405" s="84"/>
      <c r="G405" s="83"/>
      <c r="H405" s="84"/>
      <c r="I405" s="84"/>
      <c r="J405" s="84"/>
      <c r="K405" s="83"/>
      <c r="L405" s="84"/>
      <c r="M405" s="83"/>
      <c r="N405" s="20"/>
      <c r="O405" s="20"/>
      <c r="P405" s="20"/>
      <c r="R405" s="21"/>
    </row>
    <row r="406" spans="2:18" x14ac:dyDescent="0.2">
      <c r="B406" s="17"/>
      <c r="C406" s="44"/>
      <c r="D406" s="44"/>
      <c r="E406" s="83"/>
      <c r="F406" s="84"/>
      <c r="G406" s="83"/>
      <c r="H406" s="84"/>
      <c r="I406" s="84"/>
      <c r="J406" s="84"/>
      <c r="K406" s="83"/>
      <c r="L406" s="84"/>
      <c r="M406" s="83"/>
      <c r="N406" s="20"/>
      <c r="O406" s="20"/>
      <c r="P406" s="20"/>
      <c r="R406" s="21"/>
    </row>
    <row r="407" spans="2:18" x14ac:dyDescent="0.2">
      <c r="B407" s="17"/>
      <c r="C407" s="44"/>
      <c r="D407" s="44"/>
      <c r="E407" s="83"/>
      <c r="F407" s="84"/>
      <c r="G407" s="83"/>
      <c r="H407" s="84"/>
      <c r="I407" s="84"/>
      <c r="J407" s="84"/>
      <c r="K407" s="83"/>
      <c r="L407" s="84"/>
      <c r="M407" s="83"/>
      <c r="N407" s="20"/>
      <c r="O407" s="20"/>
      <c r="P407" s="20"/>
      <c r="R407" s="21"/>
    </row>
    <row r="408" spans="2:18" x14ac:dyDescent="0.2">
      <c r="B408" s="17"/>
      <c r="C408" s="44"/>
      <c r="D408" s="44"/>
      <c r="E408" s="83"/>
      <c r="F408" s="84"/>
      <c r="G408" s="83"/>
      <c r="H408" s="84"/>
      <c r="I408" s="84"/>
      <c r="J408" s="84"/>
      <c r="K408" s="83"/>
      <c r="L408" s="84"/>
      <c r="M408" s="83"/>
      <c r="N408" s="20"/>
      <c r="O408" s="20"/>
      <c r="P408" s="20"/>
      <c r="R408" s="21"/>
    </row>
    <row r="409" spans="2:18" x14ac:dyDescent="0.2">
      <c r="B409" s="17"/>
      <c r="C409" s="44"/>
      <c r="D409" s="44"/>
      <c r="E409" s="83"/>
      <c r="F409" s="84"/>
      <c r="G409" s="83"/>
      <c r="H409" s="84"/>
      <c r="I409" s="84"/>
      <c r="J409" s="84"/>
      <c r="K409" s="83"/>
      <c r="L409" s="84"/>
      <c r="M409" s="83"/>
      <c r="N409" s="20"/>
      <c r="O409" s="20"/>
      <c r="P409" s="20"/>
      <c r="R409" s="21"/>
    </row>
    <row r="410" spans="2:18" x14ac:dyDescent="0.2">
      <c r="B410" s="17"/>
      <c r="C410" s="44"/>
      <c r="D410" s="44"/>
      <c r="E410" s="83"/>
      <c r="F410" s="84"/>
      <c r="G410" s="83"/>
      <c r="H410" s="84"/>
      <c r="I410" s="84"/>
      <c r="J410" s="84"/>
      <c r="K410" s="83"/>
      <c r="L410" s="84"/>
      <c r="M410" s="83"/>
      <c r="N410" s="20"/>
      <c r="O410" s="20"/>
      <c r="P410" s="20"/>
      <c r="R410" s="21"/>
    </row>
    <row r="411" spans="2:18" x14ac:dyDescent="0.2">
      <c r="B411" s="17"/>
      <c r="C411" s="44"/>
      <c r="D411" s="44"/>
      <c r="E411" s="83"/>
      <c r="F411" s="84"/>
      <c r="G411" s="83"/>
      <c r="H411" s="84"/>
      <c r="I411" s="84"/>
      <c r="J411" s="84"/>
      <c r="K411" s="83"/>
      <c r="L411" s="84"/>
      <c r="M411" s="83"/>
      <c r="N411" s="20"/>
      <c r="O411" s="20"/>
      <c r="P411" s="20"/>
      <c r="R411" s="21"/>
    </row>
    <row r="412" spans="2:18" x14ac:dyDescent="0.2">
      <c r="B412" s="17"/>
      <c r="C412" s="44"/>
      <c r="D412" s="44"/>
      <c r="E412" s="83"/>
      <c r="F412" s="84"/>
      <c r="G412" s="83"/>
      <c r="H412" s="84"/>
      <c r="I412" s="84"/>
      <c r="J412" s="84"/>
      <c r="K412" s="83"/>
      <c r="L412" s="84"/>
      <c r="M412" s="83"/>
      <c r="N412" s="20"/>
      <c r="O412" s="20"/>
      <c r="P412" s="20"/>
      <c r="R412" s="21"/>
    </row>
    <row r="413" spans="2:18" x14ac:dyDescent="0.2">
      <c r="B413" s="17"/>
      <c r="C413" s="44"/>
      <c r="D413" s="44"/>
      <c r="E413" s="83"/>
      <c r="F413" s="84"/>
      <c r="G413" s="83"/>
      <c r="H413" s="84"/>
      <c r="I413" s="84"/>
      <c r="J413" s="84"/>
      <c r="K413" s="83"/>
      <c r="L413" s="84"/>
      <c r="M413" s="83"/>
      <c r="N413" s="20"/>
      <c r="O413" s="20"/>
      <c r="P413" s="20"/>
      <c r="R413" s="21"/>
    </row>
    <row r="414" spans="2:18" x14ac:dyDescent="0.2">
      <c r="B414" s="17"/>
      <c r="C414" s="44"/>
      <c r="D414" s="44"/>
      <c r="E414" s="83"/>
      <c r="F414" s="84"/>
      <c r="G414" s="83"/>
      <c r="H414" s="84"/>
      <c r="I414" s="84"/>
      <c r="J414" s="84"/>
      <c r="K414" s="83"/>
      <c r="L414" s="84"/>
      <c r="M414" s="83"/>
      <c r="N414" s="20"/>
      <c r="O414" s="20"/>
      <c r="P414" s="20"/>
      <c r="R414" s="21"/>
    </row>
    <row r="415" spans="2:18" x14ac:dyDescent="0.2">
      <c r="B415" s="17"/>
      <c r="C415" s="44"/>
      <c r="D415" s="44"/>
      <c r="E415" s="83"/>
      <c r="F415" s="84"/>
      <c r="G415" s="83"/>
      <c r="H415" s="84"/>
      <c r="I415" s="84"/>
      <c r="J415" s="84"/>
      <c r="K415" s="83"/>
      <c r="L415" s="84"/>
      <c r="M415" s="83"/>
      <c r="N415" s="20"/>
      <c r="O415" s="20"/>
      <c r="P415" s="20"/>
      <c r="R415" s="21"/>
    </row>
    <row r="416" spans="2:18" x14ac:dyDescent="0.2">
      <c r="B416" s="17"/>
      <c r="C416" s="44"/>
      <c r="D416" s="44"/>
      <c r="E416" s="83"/>
      <c r="F416" s="84"/>
      <c r="G416" s="83"/>
      <c r="H416" s="84"/>
      <c r="I416" s="84"/>
      <c r="J416" s="84"/>
      <c r="K416" s="83"/>
      <c r="L416" s="84"/>
      <c r="M416" s="83"/>
      <c r="N416" s="20"/>
      <c r="O416" s="20"/>
      <c r="P416" s="20"/>
      <c r="R416" s="21"/>
    </row>
    <row r="417" spans="2:18" x14ac:dyDescent="0.2">
      <c r="B417" s="17"/>
      <c r="C417" s="44"/>
      <c r="D417" s="44"/>
      <c r="E417" s="83"/>
      <c r="F417" s="84"/>
      <c r="G417" s="83"/>
      <c r="H417" s="84"/>
      <c r="I417" s="84"/>
      <c r="J417" s="84"/>
      <c r="K417" s="83"/>
      <c r="L417" s="84"/>
      <c r="M417" s="83"/>
      <c r="N417" s="20"/>
      <c r="O417" s="20"/>
      <c r="P417" s="20"/>
      <c r="R417" s="21"/>
    </row>
    <row r="418" spans="2:18" x14ac:dyDescent="0.2">
      <c r="B418" s="17"/>
      <c r="C418" s="44"/>
      <c r="D418" s="44"/>
      <c r="E418" s="83"/>
      <c r="F418" s="84"/>
      <c r="G418" s="83"/>
      <c r="H418" s="84"/>
      <c r="I418" s="84"/>
      <c r="J418" s="84"/>
      <c r="K418" s="83"/>
      <c r="L418" s="84"/>
      <c r="M418" s="83"/>
      <c r="N418" s="20"/>
      <c r="O418" s="20"/>
      <c r="P418" s="20"/>
      <c r="R418" s="21"/>
    </row>
    <row r="419" spans="2:18" x14ac:dyDescent="0.2">
      <c r="B419" s="17"/>
      <c r="C419" s="44"/>
      <c r="D419" s="44"/>
      <c r="E419" s="83"/>
      <c r="F419" s="84"/>
      <c r="G419" s="83"/>
      <c r="H419" s="84"/>
      <c r="I419" s="84"/>
      <c r="J419" s="84"/>
      <c r="K419" s="83"/>
      <c r="L419" s="84"/>
      <c r="M419" s="83"/>
      <c r="N419" s="20"/>
      <c r="O419" s="20"/>
      <c r="P419" s="20"/>
      <c r="R419" s="21"/>
    </row>
    <row r="420" spans="2:18" x14ac:dyDescent="0.2">
      <c r="B420" s="17"/>
      <c r="C420" s="44"/>
      <c r="D420" s="44"/>
      <c r="E420" s="83"/>
      <c r="F420" s="84"/>
      <c r="G420" s="83"/>
      <c r="H420" s="84"/>
      <c r="I420" s="84"/>
      <c r="J420" s="84"/>
      <c r="K420" s="83"/>
      <c r="L420" s="84"/>
      <c r="M420" s="83"/>
      <c r="N420" s="20"/>
      <c r="O420" s="20"/>
      <c r="P420" s="20"/>
      <c r="R420" s="21"/>
    </row>
    <row r="421" spans="2:18" x14ac:dyDescent="0.2">
      <c r="B421" s="17"/>
      <c r="C421" s="44"/>
      <c r="D421" s="44"/>
      <c r="E421" s="83"/>
      <c r="F421" s="84"/>
      <c r="G421" s="83"/>
      <c r="H421" s="84"/>
      <c r="I421" s="84"/>
      <c r="J421" s="84"/>
      <c r="K421" s="83"/>
      <c r="L421" s="84"/>
      <c r="M421" s="83"/>
      <c r="N421" s="20"/>
      <c r="O421" s="20"/>
      <c r="P421" s="20"/>
      <c r="R421" s="21"/>
    </row>
    <row r="422" spans="2:18" x14ac:dyDescent="0.2">
      <c r="B422" s="17"/>
      <c r="C422" s="44"/>
      <c r="D422" s="44"/>
      <c r="E422" s="83"/>
      <c r="F422" s="84"/>
      <c r="G422" s="83"/>
      <c r="H422" s="84"/>
      <c r="I422" s="84"/>
      <c r="J422" s="84"/>
      <c r="K422" s="83"/>
      <c r="L422" s="84"/>
      <c r="M422" s="83"/>
      <c r="N422" s="20"/>
      <c r="O422" s="20"/>
      <c r="P422" s="20"/>
      <c r="R422" s="21"/>
    </row>
    <row r="423" spans="2:18" x14ac:dyDescent="0.2">
      <c r="B423" s="17"/>
      <c r="C423" s="44"/>
      <c r="D423" s="44"/>
      <c r="E423" s="83"/>
      <c r="F423" s="84"/>
      <c r="G423" s="83"/>
      <c r="H423" s="84"/>
      <c r="I423" s="84"/>
      <c r="J423" s="84"/>
      <c r="K423" s="83"/>
      <c r="L423" s="84"/>
      <c r="M423" s="83"/>
      <c r="N423" s="20"/>
      <c r="O423" s="20"/>
      <c r="P423" s="20"/>
      <c r="R423" s="21"/>
    </row>
    <row r="424" spans="2:18" x14ac:dyDescent="0.2">
      <c r="B424" s="17"/>
      <c r="C424" s="44"/>
      <c r="D424" s="44"/>
      <c r="E424" s="83"/>
      <c r="F424" s="84"/>
      <c r="G424" s="83"/>
      <c r="H424" s="84"/>
      <c r="I424" s="84"/>
      <c r="J424" s="84"/>
      <c r="K424" s="83"/>
      <c r="L424" s="84"/>
      <c r="M424" s="83"/>
      <c r="N424" s="20"/>
      <c r="O424" s="20"/>
      <c r="P424" s="20"/>
      <c r="R424" s="21"/>
    </row>
    <row r="425" spans="2:18" x14ac:dyDescent="0.2">
      <c r="B425" s="17"/>
      <c r="C425" s="44"/>
      <c r="D425" s="44"/>
      <c r="E425" s="83"/>
      <c r="F425" s="84"/>
      <c r="G425" s="83"/>
      <c r="H425" s="84"/>
      <c r="I425" s="84"/>
      <c r="J425" s="84"/>
      <c r="K425" s="83"/>
      <c r="L425" s="84"/>
      <c r="M425" s="83"/>
      <c r="N425" s="20"/>
      <c r="O425" s="20"/>
      <c r="P425" s="20"/>
      <c r="R425" s="21"/>
    </row>
    <row r="426" spans="2:18" x14ac:dyDescent="0.2">
      <c r="B426" s="17"/>
      <c r="C426" s="44"/>
      <c r="D426" s="44"/>
      <c r="E426" s="83"/>
      <c r="F426" s="84"/>
      <c r="G426" s="83"/>
      <c r="H426" s="84"/>
      <c r="I426" s="84"/>
      <c r="J426" s="84"/>
      <c r="K426" s="83"/>
      <c r="L426" s="84"/>
      <c r="M426" s="83"/>
      <c r="N426" s="20"/>
      <c r="O426" s="20"/>
      <c r="P426" s="20"/>
      <c r="R426" s="21"/>
    </row>
    <row r="427" spans="2:18" x14ac:dyDescent="0.2">
      <c r="B427" s="17"/>
      <c r="C427" s="44"/>
      <c r="D427" s="44"/>
      <c r="E427" s="83"/>
      <c r="F427" s="84"/>
      <c r="G427" s="83"/>
      <c r="H427" s="84"/>
      <c r="I427" s="84"/>
      <c r="J427" s="84"/>
      <c r="K427" s="83"/>
      <c r="L427" s="84"/>
      <c r="M427" s="83"/>
      <c r="N427" s="20"/>
      <c r="O427" s="20"/>
      <c r="P427" s="20"/>
      <c r="R427" s="21"/>
    </row>
    <row r="428" spans="2:18" x14ac:dyDescent="0.2">
      <c r="B428" s="17"/>
      <c r="C428" s="44"/>
      <c r="D428" s="44"/>
      <c r="E428" s="83"/>
      <c r="F428" s="84"/>
      <c r="G428" s="83"/>
      <c r="H428" s="84"/>
      <c r="I428" s="84"/>
      <c r="J428" s="84"/>
      <c r="K428" s="83"/>
      <c r="L428" s="84"/>
      <c r="M428" s="83"/>
      <c r="N428" s="20"/>
      <c r="O428" s="20"/>
      <c r="P428" s="20"/>
      <c r="R428" s="21"/>
    </row>
    <row r="429" spans="2:18" x14ac:dyDescent="0.2">
      <c r="B429" s="17"/>
      <c r="C429" s="44"/>
      <c r="D429" s="44"/>
      <c r="E429" s="83"/>
      <c r="F429" s="84"/>
      <c r="G429" s="83"/>
      <c r="H429" s="84"/>
      <c r="I429" s="84"/>
      <c r="J429" s="84"/>
      <c r="K429" s="83"/>
      <c r="L429" s="84"/>
      <c r="M429" s="83"/>
      <c r="N429" s="20"/>
      <c r="O429" s="20"/>
      <c r="P429" s="20"/>
      <c r="R429" s="21"/>
    </row>
    <row r="430" spans="2:18" x14ac:dyDescent="0.2">
      <c r="B430" s="17"/>
      <c r="C430" s="44"/>
      <c r="D430" s="44"/>
      <c r="E430" s="83"/>
      <c r="F430" s="84"/>
      <c r="G430" s="83"/>
      <c r="H430" s="84"/>
      <c r="I430" s="84"/>
      <c r="J430" s="84"/>
      <c r="K430" s="83"/>
      <c r="L430" s="84"/>
      <c r="M430" s="83"/>
      <c r="N430" s="20"/>
      <c r="O430" s="20"/>
      <c r="P430" s="20"/>
      <c r="R430" s="21"/>
    </row>
    <row r="431" spans="2:18" x14ac:dyDescent="0.2">
      <c r="B431" s="17"/>
      <c r="C431" s="44"/>
      <c r="D431" s="44"/>
      <c r="E431" s="83"/>
      <c r="F431" s="84"/>
      <c r="G431" s="83"/>
      <c r="H431" s="84"/>
      <c r="I431" s="84"/>
      <c r="J431" s="84"/>
      <c r="K431" s="83"/>
      <c r="L431" s="84"/>
      <c r="M431" s="83"/>
      <c r="N431" s="20"/>
      <c r="O431" s="20"/>
      <c r="P431" s="20"/>
      <c r="R431" s="21"/>
    </row>
    <row r="432" spans="2:18" x14ac:dyDescent="0.2">
      <c r="B432" s="17"/>
      <c r="C432" s="44"/>
      <c r="D432" s="44"/>
      <c r="E432" s="83"/>
      <c r="F432" s="84"/>
      <c r="G432" s="83"/>
      <c r="H432" s="84"/>
      <c r="I432" s="84"/>
      <c r="J432" s="84"/>
      <c r="K432" s="83"/>
      <c r="L432" s="84"/>
      <c r="M432" s="83"/>
      <c r="N432" s="20"/>
      <c r="O432" s="20"/>
      <c r="P432" s="20"/>
      <c r="R432" s="21"/>
    </row>
    <row r="433" spans="2:18" x14ac:dyDescent="0.2">
      <c r="B433" s="17"/>
      <c r="C433" s="44"/>
      <c r="D433" s="44"/>
      <c r="E433" s="83"/>
      <c r="F433" s="84"/>
      <c r="G433" s="83"/>
      <c r="H433" s="84"/>
      <c r="I433" s="84"/>
      <c r="J433" s="84"/>
      <c r="K433" s="83"/>
      <c r="L433" s="84"/>
      <c r="M433" s="83"/>
      <c r="N433" s="20"/>
      <c r="O433" s="20"/>
      <c r="P433" s="20"/>
      <c r="R433" s="21"/>
    </row>
    <row r="434" spans="2:18" x14ac:dyDescent="0.2">
      <c r="B434" s="17"/>
      <c r="C434" s="44"/>
      <c r="D434" s="44"/>
      <c r="E434" s="83"/>
      <c r="F434" s="84"/>
      <c r="G434" s="83"/>
      <c r="H434" s="84"/>
      <c r="I434" s="84"/>
      <c r="J434" s="84"/>
      <c r="K434" s="83"/>
      <c r="L434" s="84"/>
      <c r="M434" s="83"/>
      <c r="N434" s="20"/>
      <c r="O434" s="20"/>
      <c r="P434" s="20"/>
      <c r="R434" s="21"/>
    </row>
    <row r="435" spans="2:18" x14ac:dyDescent="0.2">
      <c r="B435" s="17"/>
      <c r="C435" s="44"/>
      <c r="D435" s="44"/>
      <c r="E435" s="83"/>
      <c r="F435" s="84"/>
      <c r="G435" s="83"/>
      <c r="H435" s="84"/>
      <c r="I435" s="84"/>
      <c r="J435" s="84"/>
      <c r="K435" s="83"/>
      <c r="L435" s="84"/>
      <c r="M435" s="83"/>
      <c r="N435" s="20"/>
      <c r="O435" s="20"/>
      <c r="P435" s="20"/>
      <c r="R435" s="21"/>
    </row>
    <row r="436" spans="2:18" x14ac:dyDescent="0.2">
      <c r="B436" s="17"/>
      <c r="C436" s="44"/>
      <c r="D436" s="44"/>
      <c r="E436" s="83"/>
      <c r="F436" s="84"/>
      <c r="G436" s="83"/>
      <c r="H436" s="84"/>
      <c r="I436" s="84"/>
      <c r="J436" s="84"/>
      <c r="K436" s="83"/>
      <c r="L436" s="84"/>
      <c r="M436" s="83"/>
      <c r="N436" s="20"/>
      <c r="O436" s="20"/>
      <c r="P436" s="20"/>
      <c r="R436" s="21"/>
    </row>
    <row r="437" spans="2:18" x14ac:dyDescent="0.2">
      <c r="B437" s="17"/>
      <c r="C437" s="44"/>
      <c r="D437" s="44"/>
      <c r="E437" s="83"/>
      <c r="F437" s="84"/>
      <c r="G437" s="83"/>
      <c r="H437" s="84"/>
      <c r="I437" s="84"/>
      <c r="J437" s="84"/>
      <c r="K437" s="83"/>
      <c r="L437" s="84"/>
      <c r="M437" s="83"/>
      <c r="N437" s="20"/>
      <c r="O437" s="20"/>
      <c r="P437" s="20"/>
      <c r="R437" s="21"/>
    </row>
    <row r="438" spans="2:18" x14ac:dyDescent="0.2">
      <c r="B438" s="17"/>
      <c r="C438" s="44"/>
      <c r="D438" s="44"/>
      <c r="E438" s="83"/>
      <c r="F438" s="84"/>
      <c r="G438" s="83"/>
      <c r="H438" s="84"/>
      <c r="I438" s="84"/>
      <c r="J438" s="84"/>
      <c r="K438" s="83"/>
      <c r="L438" s="84"/>
      <c r="M438" s="83"/>
      <c r="N438" s="20"/>
      <c r="O438" s="20"/>
      <c r="P438" s="20"/>
      <c r="R438" s="21"/>
    </row>
    <row r="439" spans="2:18" x14ac:dyDescent="0.2">
      <c r="B439" s="17"/>
      <c r="C439" s="44"/>
      <c r="D439" s="44"/>
      <c r="E439" s="83"/>
      <c r="F439" s="84"/>
      <c r="G439" s="83"/>
      <c r="H439" s="84"/>
      <c r="I439" s="84"/>
      <c r="J439" s="84"/>
      <c r="K439" s="83"/>
      <c r="L439" s="84"/>
      <c r="M439" s="83"/>
      <c r="N439" s="20"/>
      <c r="O439" s="20"/>
      <c r="P439" s="20"/>
      <c r="R439" s="21"/>
    </row>
    <row r="440" spans="2:18" x14ac:dyDescent="0.2">
      <c r="B440" s="17"/>
      <c r="C440" s="44"/>
      <c r="D440" s="44"/>
      <c r="E440" s="83"/>
      <c r="F440" s="84"/>
      <c r="G440" s="83"/>
      <c r="H440" s="84"/>
      <c r="I440" s="84"/>
      <c r="J440" s="84"/>
      <c r="K440" s="83"/>
      <c r="L440" s="84"/>
      <c r="M440" s="83"/>
      <c r="N440" s="20"/>
      <c r="O440" s="20"/>
      <c r="P440" s="20"/>
      <c r="R440" s="21"/>
    </row>
    <row r="441" spans="2:18" x14ac:dyDescent="0.2">
      <c r="B441" s="17"/>
      <c r="C441" s="44"/>
      <c r="D441" s="44"/>
      <c r="E441" s="83"/>
      <c r="F441" s="84"/>
      <c r="G441" s="83"/>
      <c r="H441" s="84"/>
      <c r="I441" s="84"/>
      <c r="J441" s="84"/>
      <c r="K441" s="83"/>
      <c r="L441" s="84"/>
      <c r="M441" s="83"/>
      <c r="N441" s="20"/>
      <c r="O441" s="20"/>
      <c r="P441" s="20"/>
      <c r="R441" s="21"/>
    </row>
    <row r="442" spans="2:18" x14ac:dyDescent="0.2">
      <c r="B442" s="17"/>
      <c r="C442" s="44"/>
      <c r="D442" s="44"/>
      <c r="E442" s="83"/>
      <c r="F442" s="84"/>
      <c r="G442" s="83"/>
      <c r="H442" s="84"/>
      <c r="I442" s="84"/>
      <c r="J442" s="84"/>
      <c r="K442" s="83"/>
      <c r="L442" s="84"/>
      <c r="M442" s="83"/>
      <c r="N442" s="20"/>
      <c r="O442" s="20"/>
      <c r="P442" s="20"/>
      <c r="R442" s="21"/>
    </row>
    <row r="443" spans="2:18" x14ac:dyDescent="0.2">
      <c r="B443" s="17"/>
      <c r="C443" s="44"/>
      <c r="D443" s="44"/>
      <c r="E443" s="83"/>
      <c r="F443" s="84"/>
      <c r="G443" s="83"/>
      <c r="H443" s="84"/>
      <c r="I443" s="84"/>
      <c r="J443" s="84"/>
      <c r="K443" s="83"/>
      <c r="L443" s="84"/>
      <c r="M443" s="83"/>
      <c r="N443" s="20"/>
      <c r="O443" s="20"/>
      <c r="P443" s="20"/>
      <c r="R443" s="21"/>
    </row>
    <row r="444" spans="2:18" x14ac:dyDescent="0.2">
      <c r="B444" s="17"/>
      <c r="C444" s="44"/>
      <c r="D444" s="44"/>
      <c r="E444" s="83"/>
      <c r="F444" s="84"/>
      <c r="G444" s="83"/>
      <c r="H444" s="84"/>
      <c r="I444" s="84"/>
      <c r="J444" s="84"/>
      <c r="K444" s="83"/>
      <c r="L444" s="84"/>
      <c r="M444" s="83"/>
      <c r="N444" s="20"/>
      <c r="O444" s="20"/>
      <c r="P444" s="20"/>
      <c r="R444" s="21"/>
    </row>
    <row r="445" spans="2:18" x14ac:dyDescent="0.2">
      <c r="B445" s="17"/>
      <c r="C445" s="44"/>
      <c r="D445" s="44"/>
      <c r="E445" s="83"/>
      <c r="F445" s="84"/>
      <c r="G445" s="83"/>
      <c r="H445" s="84"/>
      <c r="I445" s="84"/>
      <c r="J445" s="84"/>
      <c r="K445" s="83"/>
      <c r="L445" s="84"/>
      <c r="M445" s="83"/>
      <c r="N445" s="20"/>
      <c r="O445" s="20"/>
      <c r="P445" s="20"/>
      <c r="R445" s="21"/>
    </row>
    <row r="446" spans="2:18" x14ac:dyDescent="0.2">
      <c r="B446" s="17"/>
      <c r="C446" s="44"/>
      <c r="D446" s="44"/>
      <c r="E446" s="83"/>
      <c r="F446" s="84"/>
      <c r="G446" s="83"/>
      <c r="H446" s="84"/>
      <c r="I446" s="84"/>
      <c r="J446" s="84"/>
      <c r="K446" s="83"/>
      <c r="L446" s="84"/>
      <c r="M446" s="83"/>
      <c r="N446" s="20"/>
      <c r="O446" s="20"/>
      <c r="P446" s="20"/>
      <c r="R446" s="21"/>
    </row>
    <row r="447" spans="2:18" x14ac:dyDescent="0.2">
      <c r="B447" s="17"/>
      <c r="C447" s="44"/>
      <c r="D447" s="44"/>
      <c r="E447" s="83"/>
      <c r="F447" s="84"/>
      <c r="G447" s="83"/>
      <c r="H447" s="84"/>
      <c r="I447" s="84"/>
      <c r="J447" s="84"/>
      <c r="K447" s="83"/>
      <c r="L447" s="84"/>
      <c r="M447" s="83"/>
      <c r="N447" s="20"/>
      <c r="O447" s="20"/>
      <c r="P447" s="20"/>
      <c r="R447" s="21"/>
    </row>
    <row r="448" spans="2:18" x14ac:dyDescent="0.2">
      <c r="B448" s="17"/>
      <c r="C448" s="44"/>
      <c r="D448" s="44"/>
      <c r="E448" s="83"/>
      <c r="F448" s="84"/>
      <c r="G448" s="83"/>
      <c r="H448" s="84"/>
      <c r="I448" s="84"/>
      <c r="J448" s="84"/>
      <c r="K448" s="83"/>
      <c r="L448" s="84"/>
      <c r="M448" s="83"/>
      <c r="N448" s="20"/>
      <c r="O448" s="20"/>
      <c r="P448" s="20"/>
      <c r="R448" s="21"/>
    </row>
    <row r="449" spans="2:18" x14ac:dyDescent="0.2">
      <c r="B449" s="17"/>
      <c r="C449" s="44"/>
      <c r="D449" s="44"/>
      <c r="E449" s="83"/>
      <c r="F449" s="84"/>
      <c r="G449" s="83"/>
      <c r="H449" s="84"/>
      <c r="I449" s="84"/>
      <c r="J449" s="84"/>
      <c r="K449" s="83"/>
      <c r="L449" s="84"/>
      <c r="M449" s="83"/>
      <c r="N449" s="20"/>
      <c r="O449" s="20"/>
      <c r="P449" s="20"/>
      <c r="R449" s="21"/>
    </row>
    <row r="450" spans="2:18" x14ac:dyDescent="0.2">
      <c r="B450" s="17"/>
      <c r="C450" s="44"/>
      <c r="D450" s="44"/>
      <c r="E450" s="83"/>
      <c r="F450" s="84"/>
      <c r="G450" s="83"/>
      <c r="H450" s="84"/>
      <c r="I450" s="84"/>
      <c r="J450" s="84"/>
      <c r="K450" s="83"/>
      <c r="L450" s="84"/>
      <c r="M450" s="83"/>
      <c r="N450" s="20"/>
      <c r="O450" s="20"/>
      <c r="P450" s="20"/>
      <c r="R450" s="21"/>
    </row>
    <row r="451" spans="2:18" x14ac:dyDescent="0.2">
      <c r="B451" s="17"/>
      <c r="C451" s="44"/>
      <c r="D451" s="44"/>
      <c r="E451" s="83"/>
      <c r="F451" s="84"/>
      <c r="G451" s="83"/>
      <c r="H451" s="84"/>
      <c r="I451" s="84"/>
      <c r="J451" s="84"/>
      <c r="K451" s="83"/>
      <c r="L451" s="84"/>
      <c r="M451" s="83"/>
      <c r="N451" s="20"/>
      <c r="O451" s="20"/>
      <c r="P451" s="20"/>
      <c r="R451" s="21"/>
    </row>
    <row r="465" s="5" customFormat="1" x14ac:dyDescent="0.2"/>
    <row r="466" s="5" customFormat="1" x14ac:dyDescent="0.2"/>
    <row r="467" s="5" customFormat="1" x14ac:dyDescent="0.2"/>
    <row r="468" s="5" customFormat="1" x14ac:dyDescent="0.2"/>
    <row r="469" s="5" customFormat="1" x14ac:dyDescent="0.2"/>
    <row r="470" s="5" customFormat="1" x14ac:dyDescent="0.2"/>
    <row r="471" s="5" customFormat="1" x14ac:dyDescent="0.2"/>
    <row r="472" s="5" customFormat="1" x14ac:dyDescent="0.2"/>
    <row r="473" s="5" customFormat="1" x14ac:dyDescent="0.2"/>
    <row r="474" s="5" customFormat="1" x14ac:dyDescent="0.2"/>
    <row r="475" s="5" customFormat="1" x14ac:dyDescent="0.2"/>
    <row r="477" s="5" customFormat="1" x14ac:dyDescent="0.2"/>
    <row r="478" s="5" customFormat="1" x14ac:dyDescent="0.2"/>
    <row r="479" s="5" customFormat="1" x14ac:dyDescent="0.2"/>
    <row r="480" s="5" customFormat="1" x14ac:dyDescent="0.2"/>
    <row r="481" s="5" customFormat="1" x14ac:dyDescent="0.2"/>
    <row r="482" s="5" customFormat="1" x14ac:dyDescent="0.2"/>
    <row r="483" s="5" customFormat="1" x14ac:dyDescent="0.2"/>
    <row r="484" s="5" customFormat="1" x14ac:dyDescent="0.2"/>
    <row r="485" s="5" customFormat="1" x14ac:dyDescent="0.2"/>
    <row r="486" s="5" customFormat="1" x14ac:dyDescent="0.2"/>
    <row r="487" s="5" customFormat="1" x14ac:dyDescent="0.2"/>
    <row r="488" s="5" customFormat="1" x14ac:dyDescent="0.2"/>
    <row r="489" s="5" customFormat="1" x14ac:dyDescent="0.2"/>
    <row r="490" s="5" customFormat="1" x14ac:dyDescent="0.2"/>
    <row r="491" s="5" customFormat="1" x14ac:dyDescent="0.2"/>
    <row r="492" s="5" customFormat="1" x14ac:dyDescent="0.2"/>
    <row r="493" s="5" customFormat="1" x14ac:dyDescent="0.2"/>
    <row r="494" s="5" customFormat="1" x14ac:dyDescent="0.2"/>
    <row r="495" s="5" customFormat="1" x14ac:dyDescent="0.2"/>
    <row r="496" s="5" customFormat="1" x14ac:dyDescent="0.2"/>
    <row r="497" s="5" customFormat="1" x14ac:dyDescent="0.2"/>
    <row r="498" s="5" customFormat="1" x14ac:dyDescent="0.2"/>
    <row r="499" s="5" customFormat="1" x14ac:dyDescent="0.2"/>
    <row r="500" s="5" customFormat="1" x14ac:dyDescent="0.2"/>
    <row r="501" s="5" customFormat="1" x14ac:dyDescent="0.2"/>
    <row r="502" s="5" customFormat="1" x14ac:dyDescent="0.2"/>
    <row r="503" s="5" customFormat="1" x14ac:dyDescent="0.2"/>
    <row r="504" s="5" customFormat="1" x14ac:dyDescent="0.2"/>
    <row r="505" s="5" customFormat="1" x14ac:dyDescent="0.2"/>
    <row r="507" s="5" customFormat="1" x14ac:dyDescent="0.2"/>
    <row r="508" s="5" customFormat="1" x14ac:dyDescent="0.2"/>
    <row r="509" s="5" customFormat="1" x14ac:dyDescent="0.2"/>
    <row r="510" s="5" customFormat="1" x14ac:dyDescent="0.2"/>
    <row r="511" s="5" customFormat="1" x14ac:dyDescent="0.2"/>
    <row r="512" s="5" customFormat="1" x14ac:dyDescent="0.2"/>
    <row r="513" s="5" customFormat="1" x14ac:dyDescent="0.2"/>
    <row r="514" s="5" customFormat="1" x14ac:dyDescent="0.2"/>
    <row r="515" s="5" customFormat="1" x14ac:dyDescent="0.2"/>
    <row r="516" s="5" customFormat="1" x14ac:dyDescent="0.2"/>
    <row r="517" s="5" customFormat="1" x14ac:dyDescent="0.2"/>
    <row r="518" s="5" customFormat="1" x14ac:dyDescent="0.2"/>
    <row r="519" s="5" customFormat="1" x14ac:dyDescent="0.2"/>
    <row r="520" s="5" customFormat="1" x14ac:dyDescent="0.2"/>
    <row r="521" s="5" customFormat="1" x14ac:dyDescent="0.2"/>
    <row r="522" s="5" customFormat="1" x14ac:dyDescent="0.2"/>
    <row r="523" s="5" customFormat="1" x14ac:dyDescent="0.2"/>
    <row r="524" s="5" customFormat="1" x14ac:dyDescent="0.2"/>
    <row r="525" s="5" customFormat="1" x14ac:dyDescent="0.2"/>
    <row r="526" s="5" customFormat="1" x14ac:dyDescent="0.2"/>
    <row r="527" s="5" customFormat="1" x14ac:dyDescent="0.2"/>
    <row r="528" s="5" customFormat="1" x14ac:dyDescent="0.2"/>
    <row r="529" s="5" customFormat="1" x14ac:dyDescent="0.2"/>
    <row r="530" s="5" customFormat="1" x14ac:dyDescent="0.2"/>
    <row r="531" s="5" customFormat="1" x14ac:dyDescent="0.2"/>
    <row r="532" s="5" customFormat="1" x14ac:dyDescent="0.2"/>
    <row r="533" s="5" customFormat="1" x14ac:dyDescent="0.2"/>
    <row r="534" s="5" customFormat="1" x14ac:dyDescent="0.2"/>
    <row r="535" s="5" customFormat="1" x14ac:dyDescent="0.2"/>
    <row r="537" s="5" customFormat="1" x14ac:dyDescent="0.2"/>
    <row r="538" s="5" customFormat="1" x14ac:dyDescent="0.2"/>
    <row r="539" s="5" customFormat="1" x14ac:dyDescent="0.2"/>
    <row r="540" s="5" customFormat="1" x14ac:dyDescent="0.2"/>
    <row r="541" s="5" customFormat="1" x14ac:dyDescent="0.2"/>
    <row r="542" s="5" customFormat="1" x14ac:dyDescent="0.2"/>
    <row r="543" s="5" customFormat="1" x14ac:dyDescent="0.2"/>
    <row r="544" s="5" customFormat="1" x14ac:dyDescent="0.2"/>
    <row r="545" s="5" customFormat="1" x14ac:dyDescent="0.2"/>
    <row r="546" s="5" customFormat="1" x14ac:dyDescent="0.2"/>
    <row r="547" s="5" customFormat="1" x14ac:dyDescent="0.2"/>
    <row r="548" s="5" customFormat="1" x14ac:dyDescent="0.2"/>
    <row r="549" s="5" customFormat="1" x14ac:dyDescent="0.2"/>
    <row r="550" s="5" customFormat="1" x14ac:dyDescent="0.2"/>
    <row r="551" s="5" customFormat="1" x14ac:dyDescent="0.2"/>
    <row r="552" s="5" customFormat="1" x14ac:dyDescent="0.2"/>
    <row r="553" s="5" customFormat="1" x14ac:dyDescent="0.2"/>
    <row r="554" s="5" customFormat="1" x14ac:dyDescent="0.2"/>
    <row r="555" s="5" customFormat="1" x14ac:dyDescent="0.2"/>
    <row r="556" s="5" customFormat="1" x14ac:dyDescent="0.2"/>
    <row r="557" s="5" customFormat="1" x14ac:dyDescent="0.2"/>
    <row r="558" s="5" customFormat="1" x14ac:dyDescent="0.2"/>
    <row r="559" s="5" customFormat="1" x14ac:dyDescent="0.2"/>
    <row r="560" s="5" customFormat="1" x14ac:dyDescent="0.2"/>
    <row r="561" s="5" customFormat="1" x14ac:dyDescent="0.2"/>
    <row r="562" s="5" customFormat="1" x14ac:dyDescent="0.2"/>
    <row r="563" s="5" customFormat="1" x14ac:dyDescent="0.2"/>
    <row r="564" s="5" customFormat="1" x14ac:dyDescent="0.2"/>
    <row r="565" s="5" customFormat="1" x14ac:dyDescent="0.2"/>
    <row r="567" s="5" customFormat="1" x14ac:dyDescent="0.2"/>
    <row r="568" s="5" customFormat="1" x14ac:dyDescent="0.2"/>
    <row r="569" s="5" customFormat="1" x14ac:dyDescent="0.2"/>
    <row r="570" s="5" customFormat="1" x14ac:dyDescent="0.2"/>
    <row r="571" s="5" customFormat="1" x14ac:dyDescent="0.2"/>
    <row r="572" s="5" customFormat="1" x14ac:dyDescent="0.2"/>
    <row r="573" s="5" customFormat="1" x14ac:dyDescent="0.2"/>
    <row r="574" s="5" customFormat="1" x14ac:dyDescent="0.2"/>
    <row r="575" s="5" customFormat="1" x14ac:dyDescent="0.2"/>
    <row r="576" s="5" customFormat="1" x14ac:dyDescent="0.2"/>
    <row r="577" s="5" customFormat="1" x14ac:dyDescent="0.2"/>
    <row r="578" s="5" customFormat="1" x14ac:dyDescent="0.2"/>
    <row r="579" s="5" customFormat="1" x14ac:dyDescent="0.2"/>
    <row r="580" s="5" customFormat="1" x14ac:dyDescent="0.2"/>
    <row r="581" s="5" customFormat="1" x14ac:dyDescent="0.2"/>
    <row r="582" s="5" customFormat="1" x14ac:dyDescent="0.2"/>
    <row r="583" s="5" customFormat="1" x14ac:dyDescent="0.2"/>
    <row r="584" s="5" customFormat="1" x14ac:dyDescent="0.2"/>
    <row r="585" s="5" customFormat="1" x14ac:dyDescent="0.2"/>
    <row r="586" s="5" customFormat="1" x14ac:dyDescent="0.2"/>
    <row r="587" s="5" customFormat="1" x14ac:dyDescent="0.2"/>
    <row r="588" s="5" customFormat="1" x14ac:dyDescent="0.2"/>
    <row r="589" s="5" customFormat="1" x14ac:dyDescent="0.2"/>
    <row r="590" s="5" customFormat="1" x14ac:dyDescent="0.2"/>
    <row r="591" s="5" customFormat="1" x14ac:dyDescent="0.2"/>
    <row r="592" s="5" customFormat="1" x14ac:dyDescent="0.2"/>
    <row r="593" s="5" customFormat="1" x14ac:dyDescent="0.2"/>
    <row r="594" s="5" customFormat="1" x14ac:dyDescent="0.2"/>
    <row r="595" s="5" customFormat="1" x14ac:dyDescent="0.2"/>
    <row r="597" s="5" customFormat="1" x14ac:dyDescent="0.2"/>
    <row r="598" s="5" customFormat="1" x14ac:dyDescent="0.2"/>
    <row r="599" s="5" customFormat="1" x14ac:dyDescent="0.2"/>
    <row r="600" s="5" customFormat="1" x14ac:dyDescent="0.2"/>
    <row r="601" s="5" customFormat="1" x14ac:dyDescent="0.2"/>
    <row r="602" s="5" customFormat="1" x14ac:dyDescent="0.2"/>
    <row r="603" s="5" customFormat="1" x14ac:dyDescent="0.2"/>
    <row r="604" s="5" customFormat="1" x14ac:dyDescent="0.2"/>
    <row r="605" s="5" customFormat="1" x14ac:dyDescent="0.2"/>
    <row r="606" s="5" customFormat="1" x14ac:dyDescent="0.2"/>
    <row r="607" s="5" customFormat="1" x14ac:dyDescent="0.2"/>
    <row r="608" s="5" customFormat="1" x14ac:dyDescent="0.2"/>
    <row r="609" s="5" customFormat="1" x14ac:dyDescent="0.2"/>
    <row r="610" s="5" customFormat="1" x14ac:dyDescent="0.2"/>
    <row r="611" s="5" customFormat="1" x14ac:dyDescent="0.2"/>
    <row r="612" s="5" customFormat="1" x14ac:dyDescent="0.2"/>
    <row r="613" s="5" customFormat="1" x14ac:dyDescent="0.2"/>
    <row r="614" s="5" customFormat="1" x14ac:dyDescent="0.2"/>
    <row r="615" s="5" customFormat="1" x14ac:dyDescent="0.2"/>
    <row r="616" s="5" customFormat="1" x14ac:dyDescent="0.2"/>
    <row r="617" s="5" customFormat="1" x14ac:dyDescent="0.2"/>
    <row r="618" s="5" customFormat="1" x14ac:dyDescent="0.2"/>
    <row r="619" s="5" customFormat="1" x14ac:dyDescent="0.2"/>
    <row r="620" s="5" customFormat="1" x14ac:dyDescent="0.2"/>
    <row r="621" s="5" customFormat="1" x14ac:dyDescent="0.2"/>
    <row r="622" s="5" customFormat="1" x14ac:dyDescent="0.2"/>
    <row r="623" s="5" customFormat="1" x14ac:dyDescent="0.2"/>
    <row r="624" s="5" customFormat="1" x14ac:dyDescent="0.2"/>
    <row r="625" s="5" customFormat="1" x14ac:dyDescent="0.2"/>
    <row r="626" s="5" customFormat="1" x14ac:dyDescent="0.2"/>
    <row r="627" s="5" customFormat="1" x14ac:dyDescent="0.2"/>
    <row r="628" s="5" customFormat="1" x14ac:dyDescent="0.2"/>
    <row r="629" s="5" customFormat="1" x14ac:dyDescent="0.2"/>
    <row r="630" s="5" customFormat="1" x14ac:dyDescent="0.2"/>
    <row r="631" s="5" customFormat="1" x14ac:dyDescent="0.2"/>
    <row r="632" s="5" customFormat="1" x14ac:dyDescent="0.2"/>
    <row r="633" s="5" customFormat="1" x14ac:dyDescent="0.2"/>
    <row r="634" s="5" customFormat="1" x14ac:dyDescent="0.2"/>
    <row r="635" s="5" customFormat="1" x14ac:dyDescent="0.2"/>
    <row r="636" s="5" customFormat="1" x14ac:dyDescent="0.2"/>
    <row r="637" s="5" customFormat="1" x14ac:dyDescent="0.2"/>
    <row r="638" s="5" customFormat="1" x14ac:dyDescent="0.2"/>
    <row r="639" s="5" customFormat="1" x14ac:dyDescent="0.2"/>
    <row r="640" s="5" customFormat="1" x14ac:dyDescent="0.2"/>
    <row r="641" s="5" customFormat="1" x14ac:dyDescent="0.2"/>
    <row r="642" s="5" customFormat="1" x14ac:dyDescent="0.2"/>
    <row r="643" s="5" customFormat="1" x14ac:dyDescent="0.2"/>
    <row r="644" s="5" customFormat="1" x14ac:dyDescent="0.2"/>
    <row r="645" s="5" customFormat="1" x14ac:dyDescent="0.2"/>
    <row r="646" s="5" customFormat="1" x14ac:dyDescent="0.2"/>
    <row r="647" s="5" customFormat="1" x14ac:dyDescent="0.2"/>
    <row r="648" s="5" customFormat="1" x14ac:dyDescent="0.2"/>
    <row r="649" s="5" customFormat="1" x14ac:dyDescent="0.2"/>
    <row r="650" s="5" customFormat="1" x14ac:dyDescent="0.2"/>
    <row r="651" s="5" customFormat="1" x14ac:dyDescent="0.2"/>
    <row r="652" s="5" customFormat="1" x14ac:dyDescent="0.2"/>
    <row r="653" s="5" customFormat="1" x14ac:dyDescent="0.2"/>
    <row r="654" s="5" customFormat="1" x14ac:dyDescent="0.2"/>
    <row r="655" s="5" customFormat="1" x14ac:dyDescent="0.2"/>
    <row r="656" s="5" customFormat="1" x14ac:dyDescent="0.2"/>
    <row r="657" s="5" customFormat="1" x14ac:dyDescent="0.2"/>
    <row r="658" s="5" customFormat="1" x14ac:dyDescent="0.2"/>
    <row r="659" s="5" customFormat="1" x14ac:dyDescent="0.2"/>
    <row r="660" s="5" customFormat="1" x14ac:dyDescent="0.2"/>
    <row r="661" s="5" customFormat="1" x14ac:dyDescent="0.2"/>
    <row r="662" s="5" customFormat="1" x14ac:dyDescent="0.2"/>
    <row r="663" s="5" customFormat="1" x14ac:dyDescent="0.2"/>
    <row r="664" s="5" customFormat="1" x14ac:dyDescent="0.2"/>
    <row r="665" s="5" customFormat="1" x14ac:dyDescent="0.2"/>
    <row r="666" s="5" customFormat="1" x14ac:dyDescent="0.2"/>
    <row r="667" s="5" customFormat="1" x14ac:dyDescent="0.2"/>
    <row r="668" s="5" customFormat="1" x14ac:dyDescent="0.2"/>
    <row r="669" s="5" customFormat="1" x14ac:dyDescent="0.2"/>
    <row r="670" s="5" customFormat="1" x14ac:dyDescent="0.2"/>
    <row r="671" s="5" customFormat="1" x14ac:dyDescent="0.2"/>
    <row r="672" s="5" customFormat="1" x14ac:dyDescent="0.2"/>
    <row r="673" s="5" customFormat="1" x14ac:dyDescent="0.2"/>
    <row r="674" s="5" customFormat="1" x14ac:dyDescent="0.2"/>
    <row r="675" s="5" customFormat="1" x14ac:dyDescent="0.2"/>
    <row r="676" s="5" customFormat="1" x14ac:dyDescent="0.2"/>
    <row r="677" s="5" customFormat="1" x14ac:dyDescent="0.2"/>
    <row r="678" s="5" customFormat="1" x14ac:dyDescent="0.2"/>
    <row r="679" s="5" customFormat="1" x14ac:dyDescent="0.2"/>
    <row r="680" s="5" customFormat="1" x14ac:dyDescent="0.2"/>
    <row r="681" s="5" customFormat="1" x14ac:dyDescent="0.2"/>
    <row r="682" s="5" customFormat="1" x14ac:dyDescent="0.2"/>
    <row r="683" s="5" customFormat="1" x14ac:dyDescent="0.2"/>
    <row r="684" s="5" customFormat="1" x14ac:dyDescent="0.2"/>
    <row r="685" s="5" customFormat="1" x14ac:dyDescent="0.2"/>
    <row r="686" s="5" customFormat="1" x14ac:dyDescent="0.2"/>
    <row r="687" s="5" customFormat="1" x14ac:dyDescent="0.2"/>
    <row r="688" s="5" customFormat="1" x14ac:dyDescent="0.2"/>
    <row r="689" s="5" customFormat="1" x14ac:dyDescent="0.2"/>
    <row r="690" s="5" customFormat="1" x14ac:dyDescent="0.2"/>
    <row r="691" s="5" customFormat="1" x14ac:dyDescent="0.2"/>
    <row r="692" s="5" customFormat="1" x14ac:dyDescent="0.2"/>
    <row r="693" s="5" customFormat="1" x14ac:dyDescent="0.2"/>
    <row r="694" s="5" customFormat="1" x14ac:dyDescent="0.2"/>
    <row r="695" s="5" customFormat="1" x14ac:dyDescent="0.2"/>
    <row r="696" s="5" customFormat="1" x14ac:dyDescent="0.2"/>
    <row r="697" s="5" customFormat="1" x14ac:dyDescent="0.2"/>
    <row r="698" s="5" customFormat="1" x14ac:dyDescent="0.2"/>
    <row r="699" s="5" customFormat="1" x14ac:dyDescent="0.2"/>
    <row r="700" s="5" customFormat="1" x14ac:dyDescent="0.2"/>
    <row r="701" s="5" customFormat="1" x14ac:dyDescent="0.2"/>
    <row r="702" s="5" customFormat="1" x14ac:dyDescent="0.2"/>
    <row r="703" s="5" customFormat="1" x14ac:dyDescent="0.2"/>
    <row r="704" s="5" customFormat="1" x14ac:dyDescent="0.2"/>
    <row r="705" s="5" customFormat="1" x14ac:dyDescent="0.2"/>
    <row r="706" s="5" customFormat="1" x14ac:dyDescent="0.2"/>
    <row r="707" s="5" customFormat="1" x14ac:dyDescent="0.2"/>
    <row r="708" s="5" customFormat="1" x14ac:dyDescent="0.2"/>
    <row r="709" s="5" customFormat="1" x14ac:dyDescent="0.2"/>
    <row r="710" s="5" customFormat="1" x14ac:dyDescent="0.2"/>
    <row r="711" s="5" customFormat="1" x14ac:dyDescent="0.2"/>
    <row r="712" s="5" customFormat="1" x14ac:dyDescent="0.2"/>
    <row r="713" s="5" customFormat="1" x14ac:dyDescent="0.2"/>
    <row r="714" s="5" customFormat="1" x14ac:dyDescent="0.2"/>
    <row r="715" s="5" customFormat="1" x14ac:dyDescent="0.2"/>
    <row r="716" s="5" customFormat="1" x14ac:dyDescent="0.2"/>
    <row r="717" s="5" customFormat="1" x14ac:dyDescent="0.2"/>
    <row r="718" s="5" customFormat="1" x14ac:dyDescent="0.2"/>
    <row r="719" s="5" customFormat="1" x14ac:dyDescent="0.2"/>
    <row r="720" s="5" customFormat="1" x14ac:dyDescent="0.2"/>
    <row r="721" s="5" customFormat="1" x14ac:dyDescent="0.2"/>
    <row r="722" s="5" customFormat="1" x14ac:dyDescent="0.2"/>
    <row r="723" s="5" customFormat="1" x14ac:dyDescent="0.2"/>
    <row r="724" s="5" customFormat="1" x14ac:dyDescent="0.2"/>
    <row r="725" s="5" customFormat="1" x14ac:dyDescent="0.2"/>
    <row r="726" s="5" customFormat="1" x14ac:dyDescent="0.2"/>
    <row r="727" s="5" customFormat="1" x14ac:dyDescent="0.2"/>
    <row r="728" s="5" customFormat="1" x14ac:dyDescent="0.2"/>
    <row r="729" s="5" customFormat="1" x14ac:dyDescent="0.2"/>
    <row r="730" s="5" customFormat="1" x14ac:dyDescent="0.2"/>
    <row r="731" s="5" customFormat="1" x14ac:dyDescent="0.2"/>
    <row r="732" s="5" customFormat="1" x14ac:dyDescent="0.2"/>
    <row r="733" s="5" customFormat="1" x14ac:dyDescent="0.2"/>
    <row r="734" s="5" customFormat="1" x14ac:dyDescent="0.2"/>
    <row r="735" s="5" customFormat="1" x14ac:dyDescent="0.2"/>
    <row r="736" s="5" customFormat="1" x14ac:dyDescent="0.2"/>
    <row r="737" s="5" customFormat="1" x14ac:dyDescent="0.2"/>
    <row r="738" s="5" customFormat="1" x14ac:dyDescent="0.2"/>
    <row r="739" s="5" customFormat="1" x14ac:dyDescent="0.2"/>
    <row r="740" s="5" customFormat="1" x14ac:dyDescent="0.2"/>
    <row r="741" s="5" customFormat="1" x14ac:dyDescent="0.2"/>
    <row r="742" s="5" customFormat="1" x14ac:dyDescent="0.2"/>
    <row r="743" s="5" customFormat="1" x14ac:dyDescent="0.2"/>
    <row r="744" s="5" customFormat="1" x14ac:dyDescent="0.2"/>
    <row r="745" s="5" customFormat="1" x14ac:dyDescent="0.2"/>
    <row r="746" s="5" customFormat="1" x14ac:dyDescent="0.2"/>
    <row r="747" s="5" customFormat="1" x14ac:dyDescent="0.2"/>
    <row r="748" s="5" customFormat="1" x14ac:dyDescent="0.2"/>
    <row r="749" s="5" customFormat="1" x14ac:dyDescent="0.2"/>
    <row r="750" s="5" customFormat="1" x14ac:dyDescent="0.2"/>
    <row r="751" s="5" customFormat="1" x14ac:dyDescent="0.2"/>
    <row r="752" s="5" customFormat="1" x14ac:dyDescent="0.2"/>
    <row r="753" s="5" customFormat="1" x14ac:dyDescent="0.2"/>
    <row r="754" s="5" customFormat="1" x14ac:dyDescent="0.2"/>
    <row r="755" s="5" customFormat="1" x14ac:dyDescent="0.2"/>
    <row r="756" s="5" customFormat="1" x14ac:dyDescent="0.2"/>
    <row r="757" s="5" customFormat="1" x14ac:dyDescent="0.2"/>
    <row r="758" s="5" customFormat="1" x14ac:dyDescent="0.2"/>
    <row r="759" s="5" customFormat="1" x14ac:dyDescent="0.2"/>
    <row r="760" s="5" customFormat="1" x14ac:dyDescent="0.2"/>
    <row r="761" s="5" customFormat="1" x14ac:dyDescent="0.2"/>
    <row r="762" s="5" customFormat="1" x14ac:dyDescent="0.2"/>
    <row r="763" s="5" customFormat="1" x14ac:dyDescent="0.2"/>
    <row r="764" s="5" customFormat="1" x14ac:dyDescent="0.2"/>
    <row r="765" s="5" customFormat="1" x14ac:dyDescent="0.2"/>
    <row r="766" s="5" customFormat="1" x14ac:dyDescent="0.2"/>
    <row r="767" s="5" customFormat="1" x14ac:dyDescent="0.2"/>
    <row r="768" s="5" customFormat="1" x14ac:dyDescent="0.2"/>
    <row r="769" s="5" customFormat="1" x14ac:dyDescent="0.2"/>
    <row r="770" s="5" customFormat="1" x14ac:dyDescent="0.2"/>
    <row r="771" s="5" customFormat="1" x14ac:dyDescent="0.2"/>
    <row r="772" s="5" customFormat="1" x14ac:dyDescent="0.2"/>
    <row r="773" s="5" customFormat="1" x14ac:dyDescent="0.2"/>
    <row r="774" s="5" customFormat="1" x14ac:dyDescent="0.2"/>
    <row r="775" s="5" customFormat="1" x14ac:dyDescent="0.2"/>
    <row r="776" s="5" customFormat="1" x14ac:dyDescent="0.2"/>
    <row r="777" s="5" customFormat="1" x14ac:dyDescent="0.2"/>
    <row r="778" s="5" customFormat="1" x14ac:dyDescent="0.2"/>
    <row r="779" s="5" customFormat="1" x14ac:dyDescent="0.2"/>
    <row r="780" s="5" customFormat="1" x14ac:dyDescent="0.2"/>
    <row r="785" s="5" customFormat="1" x14ac:dyDescent="0.2"/>
    <row r="786" s="5" customFormat="1" x14ac:dyDescent="0.2"/>
    <row r="787" s="5" customFormat="1" x14ac:dyDescent="0.2"/>
    <row r="788" s="5" customFormat="1" x14ac:dyDescent="0.2"/>
    <row r="789" s="5" customFormat="1" x14ac:dyDescent="0.2"/>
    <row r="790" s="5" customFormat="1" x14ac:dyDescent="0.2"/>
    <row r="791" s="5" customFormat="1" x14ac:dyDescent="0.2"/>
    <row r="792" s="5" customFormat="1" x14ac:dyDescent="0.2"/>
    <row r="793" s="5" customFormat="1" x14ac:dyDescent="0.2"/>
    <row r="794" s="5" customFormat="1" x14ac:dyDescent="0.2"/>
    <row r="795" s="5" customFormat="1" x14ac:dyDescent="0.2"/>
    <row r="796" s="5" customFormat="1" x14ac:dyDescent="0.2"/>
    <row r="797" s="5" customFormat="1" x14ac:dyDescent="0.2"/>
    <row r="798" s="5" customFormat="1" x14ac:dyDescent="0.2"/>
    <row r="799" s="5" customFormat="1" x14ac:dyDescent="0.2"/>
    <row r="800" s="5" customFormat="1" x14ac:dyDescent="0.2"/>
    <row r="801" s="5" customFormat="1" x14ac:dyDescent="0.2"/>
    <row r="802" s="5" customFormat="1" x14ac:dyDescent="0.2"/>
    <row r="803" s="5" customFormat="1" x14ac:dyDescent="0.2"/>
    <row r="804" s="5" customFormat="1" x14ac:dyDescent="0.2"/>
    <row r="805" s="5" customFormat="1" x14ac:dyDescent="0.2"/>
    <row r="806" s="5" customFormat="1" x14ac:dyDescent="0.2"/>
    <row r="807" s="5" customFormat="1" x14ac:dyDescent="0.2"/>
    <row r="808" s="5" customFormat="1" x14ac:dyDescent="0.2"/>
    <row r="809" s="5" customFormat="1" x14ac:dyDescent="0.2"/>
    <row r="810" s="5" customFormat="1" x14ac:dyDescent="0.2"/>
    <row r="811" s="5" customFormat="1" x14ac:dyDescent="0.2"/>
    <row r="812" s="5" customFormat="1" x14ac:dyDescent="0.2"/>
    <row r="813" s="5" customFormat="1" x14ac:dyDescent="0.2"/>
    <row r="814" s="5" customFormat="1" x14ac:dyDescent="0.2"/>
    <row r="815" s="5" customFormat="1" x14ac:dyDescent="0.2"/>
    <row r="816" s="5" customFormat="1" x14ac:dyDescent="0.2"/>
    <row r="817" s="5" customFormat="1" x14ac:dyDescent="0.2"/>
    <row r="818" s="5" customFormat="1" x14ac:dyDescent="0.2"/>
    <row r="819" s="5" customFormat="1" x14ac:dyDescent="0.2"/>
    <row r="820" s="5" customFormat="1" x14ac:dyDescent="0.2"/>
    <row r="821" s="5" customFormat="1" x14ac:dyDescent="0.2"/>
    <row r="822" s="5" customFormat="1" x14ac:dyDescent="0.2"/>
    <row r="823" s="5" customFormat="1" x14ac:dyDescent="0.2"/>
    <row r="824" s="5" customFormat="1" x14ac:dyDescent="0.2"/>
    <row r="825" s="5" customFormat="1" x14ac:dyDescent="0.2"/>
    <row r="826" s="5" customFormat="1" x14ac:dyDescent="0.2"/>
    <row r="827" s="5" customFormat="1" x14ac:dyDescent="0.2"/>
    <row r="828" s="5" customFormat="1" x14ac:dyDescent="0.2"/>
    <row r="829" s="5" customFormat="1" x14ac:dyDescent="0.2"/>
    <row r="830" s="5" customFormat="1" x14ac:dyDescent="0.2"/>
    <row r="831" s="5" customFormat="1" x14ac:dyDescent="0.2"/>
    <row r="832" s="5" customFormat="1" x14ac:dyDescent="0.2"/>
    <row r="833" s="5" customFormat="1" x14ac:dyDescent="0.2"/>
    <row r="834" s="5" customFormat="1" x14ac:dyDescent="0.2"/>
    <row r="835" s="5" customFormat="1" x14ac:dyDescent="0.2"/>
    <row r="836" s="5" customFormat="1" x14ac:dyDescent="0.2"/>
    <row r="837" s="5" customFormat="1" x14ac:dyDescent="0.2"/>
    <row r="838" s="5" customFormat="1" x14ac:dyDescent="0.2"/>
    <row r="839" s="5" customFormat="1" x14ac:dyDescent="0.2"/>
    <row r="840" s="5" customFormat="1" x14ac:dyDescent="0.2"/>
    <row r="841" s="5" customFormat="1" x14ac:dyDescent="0.2"/>
    <row r="842" s="5" customFormat="1" x14ac:dyDescent="0.2"/>
    <row r="843" s="5" customFormat="1" x14ac:dyDescent="0.2"/>
    <row r="844" s="5" customFormat="1" x14ac:dyDescent="0.2"/>
    <row r="845" s="5" customFormat="1" x14ac:dyDescent="0.2"/>
    <row r="846" s="5" customFormat="1" x14ac:dyDescent="0.2"/>
    <row r="847" s="5" customFormat="1" x14ac:dyDescent="0.2"/>
    <row r="848" s="5" customFormat="1" x14ac:dyDescent="0.2"/>
    <row r="849" s="5" customFormat="1" x14ac:dyDescent="0.2"/>
    <row r="850" s="5" customFormat="1" x14ac:dyDescent="0.2"/>
    <row r="851" s="5" customFormat="1" x14ac:dyDescent="0.2"/>
    <row r="852" s="5" customFormat="1" x14ac:dyDescent="0.2"/>
    <row r="853" s="5" customFormat="1" x14ac:dyDescent="0.2"/>
    <row r="854" s="5" customFormat="1" x14ac:dyDescent="0.2"/>
    <row r="855" s="5" customFormat="1" x14ac:dyDescent="0.2"/>
    <row r="856" s="5" customFormat="1" x14ac:dyDescent="0.2"/>
    <row r="857" s="5" customFormat="1" x14ac:dyDescent="0.2"/>
    <row r="858" s="5" customFormat="1" x14ac:dyDescent="0.2"/>
    <row r="859" s="5" customFormat="1" x14ac:dyDescent="0.2"/>
    <row r="860" s="5" customFormat="1" x14ac:dyDescent="0.2"/>
    <row r="861" s="5" customFormat="1" x14ac:dyDescent="0.2"/>
  </sheetData>
  <mergeCells count="46">
    <mergeCell ref="A1:T1"/>
    <mergeCell ref="D357:E357"/>
    <mergeCell ref="D372:E372"/>
    <mergeCell ref="D322:E322"/>
    <mergeCell ref="D339:E339"/>
    <mergeCell ref="D290:E290"/>
    <mergeCell ref="D305:E305"/>
    <mergeCell ref="B306:G306"/>
    <mergeCell ref="I306:M306"/>
    <mergeCell ref="D257:E257"/>
    <mergeCell ref="B258:G258"/>
    <mergeCell ref="I258:M258"/>
    <mergeCell ref="D275:E275"/>
    <mergeCell ref="B226:G226"/>
    <mergeCell ref="I226:M226"/>
    <mergeCell ref="D241:E241"/>
    <mergeCell ref="H209:I209"/>
    <mergeCell ref="D210:E210"/>
    <mergeCell ref="D225:E225"/>
    <mergeCell ref="B177:G177"/>
    <mergeCell ref="I177:M177"/>
    <mergeCell ref="D192:E192"/>
    <mergeCell ref="D160:E160"/>
    <mergeCell ref="B161:G161"/>
    <mergeCell ref="I161:M161"/>
    <mergeCell ref="D176:E176"/>
    <mergeCell ref="D128:E128"/>
    <mergeCell ref="B129:G129"/>
    <mergeCell ref="I129:M129"/>
    <mergeCell ref="H143:I143"/>
    <mergeCell ref="D144:E144"/>
    <mergeCell ref="B145:G145"/>
    <mergeCell ref="I145:M145"/>
    <mergeCell ref="H111:I111"/>
    <mergeCell ref="D112:E112"/>
    <mergeCell ref="H94:I94"/>
    <mergeCell ref="D95:E95"/>
    <mergeCell ref="D63:E63"/>
    <mergeCell ref="H78:I78"/>
    <mergeCell ref="D79:E79"/>
    <mergeCell ref="D2:E2"/>
    <mergeCell ref="D48:E48"/>
    <mergeCell ref="H17:I17"/>
    <mergeCell ref="D18:E18"/>
    <mergeCell ref="H32:I32"/>
    <mergeCell ref="D33:E33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rowBreaks count="1" manualBreakCount="1">
    <brk id="321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Long section Silna-Shir khal</vt:lpstr>
      <vt:lpstr>Outfall khal</vt:lpstr>
      <vt:lpstr>Silna-Shir khal</vt:lpstr>
      <vt:lpstr>Abstract of earth</vt:lpstr>
      <vt:lpstr>Silna-Shir khal (Data)</vt:lpstr>
      <vt:lpstr>'Silna-Shir khal (Data)'!Print_Area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2024-12-11T05:29:32Z</dcterms:modified>
</cp:coreProperties>
</file>