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 r:id="rId12"/>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3" i="2" l="1"/>
  <c r="K193" i="2"/>
  <c r="K192" i="2"/>
  <c r="F191" i="2"/>
  <c r="E191" i="2"/>
  <c r="G191" i="2" s="1"/>
  <c r="J190" i="2"/>
  <c r="K191" i="2" s="1"/>
  <c r="F190" i="2"/>
  <c r="E190" i="2"/>
  <c r="G190" i="2" s="1"/>
  <c r="J189" i="2"/>
  <c r="K189" i="2" s="1"/>
  <c r="F189" i="2"/>
  <c r="E189" i="2"/>
  <c r="G189" i="2" s="1"/>
  <c r="K188" i="2"/>
  <c r="I188" i="2"/>
  <c r="I189" i="2" s="1"/>
  <c r="L189" i="2" s="1"/>
  <c r="M189" i="2" s="1"/>
  <c r="F188" i="2"/>
  <c r="E188" i="2"/>
  <c r="G188" i="2" s="1"/>
  <c r="M187" i="2"/>
  <c r="L187" i="2"/>
  <c r="K187" i="2"/>
  <c r="F187" i="2"/>
  <c r="E187" i="2"/>
  <c r="G187" i="2" s="1"/>
  <c r="L186" i="2"/>
  <c r="K186" i="2"/>
  <c r="F186" i="2"/>
  <c r="E186" i="2"/>
  <c r="G186" i="2" s="1"/>
  <c r="G185" i="2"/>
  <c r="F185" i="2"/>
  <c r="E185" i="2"/>
  <c r="F184" i="2"/>
  <c r="E184" i="2"/>
  <c r="G184" i="2" s="1"/>
  <c r="F183" i="2"/>
  <c r="E183" i="2"/>
  <c r="G183" i="2" s="1"/>
  <c r="G182" i="2"/>
  <c r="F182" i="2"/>
  <c r="E182" i="2"/>
  <c r="F181" i="2"/>
  <c r="E181" i="2"/>
  <c r="G181" i="2" s="1"/>
  <c r="F180" i="2"/>
  <c r="E180" i="2"/>
  <c r="G180" i="2" s="1"/>
  <c r="L176" i="2"/>
  <c r="M176" i="2" s="1"/>
  <c r="K176" i="2"/>
  <c r="F176" i="2"/>
  <c r="E176" i="2"/>
  <c r="G176" i="2" s="1"/>
  <c r="K175" i="2"/>
  <c r="F175" i="2"/>
  <c r="G175" i="2" s="1"/>
  <c r="E175" i="2"/>
  <c r="F174" i="2"/>
  <c r="E174" i="2"/>
  <c r="G174" i="2" s="1"/>
  <c r="J173" i="2"/>
  <c r="K174" i="2" s="1"/>
  <c r="F173" i="2"/>
  <c r="E173" i="2"/>
  <c r="G173" i="2" s="1"/>
  <c r="J172" i="2"/>
  <c r="K172" i="2" s="1"/>
  <c r="F172" i="2"/>
  <c r="E172" i="2"/>
  <c r="G172" i="2" s="1"/>
  <c r="K171" i="2"/>
  <c r="I171" i="2"/>
  <c r="I172" i="2" s="1"/>
  <c r="L172" i="2" s="1"/>
  <c r="M172" i="2" s="1"/>
  <c r="F171" i="2"/>
  <c r="E171" i="2"/>
  <c r="G171" i="2" s="1"/>
  <c r="L170" i="2"/>
  <c r="M170" i="2" s="1"/>
  <c r="K170" i="2"/>
  <c r="F170" i="2"/>
  <c r="E170" i="2"/>
  <c r="G170" i="2" s="1"/>
  <c r="L169" i="2"/>
  <c r="M169" i="2" s="1"/>
  <c r="K169" i="2"/>
  <c r="F169" i="2"/>
  <c r="E169" i="2"/>
  <c r="G169" i="2" s="1"/>
  <c r="F168" i="2"/>
  <c r="G168" i="2" s="1"/>
  <c r="E168" i="2"/>
  <c r="F167" i="2"/>
  <c r="E167" i="2"/>
  <c r="G167" i="2" s="1"/>
  <c r="F166" i="2"/>
  <c r="E166" i="2"/>
  <c r="G166" i="2" s="1"/>
  <c r="G165" i="2"/>
  <c r="F165" i="2"/>
  <c r="E165" i="2"/>
  <c r="G164" i="2"/>
  <c r="F164" i="2"/>
  <c r="E164" i="2"/>
  <c r="F163" i="2"/>
  <c r="E163" i="2"/>
  <c r="G163" i="2" s="1"/>
  <c r="K160" i="2"/>
  <c r="K159" i="2"/>
  <c r="F159" i="2"/>
  <c r="E159" i="2"/>
  <c r="G159" i="2" s="1"/>
  <c r="J158" i="2"/>
  <c r="F158" i="2"/>
  <c r="E158" i="2"/>
  <c r="G158" i="2" s="1"/>
  <c r="J157" i="2"/>
  <c r="K158" i="2" s="1"/>
  <c r="I157" i="2"/>
  <c r="I158" i="2" s="1"/>
  <c r="I159" i="2" s="1"/>
  <c r="F157" i="2"/>
  <c r="E157" i="2"/>
  <c r="G157" i="2" s="1"/>
  <c r="K156" i="2"/>
  <c r="I156" i="2"/>
  <c r="L156" i="2" s="1"/>
  <c r="M156" i="2" s="1"/>
  <c r="F156" i="2"/>
  <c r="E156" i="2"/>
  <c r="G156" i="2" s="1"/>
  <c r="L155" i="2"/>
  <c r="M155" i="2" s="1"/>
  <c r="K155" i="2"/>
  <c r="F155" i="2"/>
  <c r="E155" i="2"/>
  <c r="G155" i="2" s="1"/>
  <c r="M154" i="2"/>
  <c r="L154" i="2"/>
  <c r="K154" i="2"/>
  <c r="F154" i="2"/>
  <c r="E154" i="2"/>
  <c r="G154" i="2" s="1"/>
  <c r="F153" i="2"/>
  <c r="E153" i="2"/>
  <c r="G153" i="2" s="1"/>
  <c r="F152" i="2"/>
  <c r="E152" i="2"/>
  <c r="G152" i="2" s="1"/>
  <c r="F151" i="2"/>
  <c r="E151" i="2"/>
  <c r="G151" i="2" s="1"/>
  <c r="F150" i="2"/>
  <c r="E150" i="2"/>
  <c r="G150" i="2" s="1"/>
  <c r="F149" i="2"/>
  <c r="E149" i="2"/>
  <c r="G149" i="2" s="1"/>
  <c r="F148" i="2"/>
  <c r="G148" i="2" s="1"/>
  <c r="E148" i="2"/>
  <c r="F147" i="2"/>
  <c r="E147" i="2"/>
  <c r="G147" i="2" s="1"/>
  <c r="K143" i="2"/>
  <c r="K142" i="2"/>
  <c r="F142" i="2"/>
  <c r="E142" i="2"/>
  <c r="G142" i="2" s="1"/>
  <c r="J141" i="2"/>
  <c r="F141" i="2"/>
  <c r="E141" i="2"/>
  <c r="G141" i="2" s="1"/>
  <c r="J140" i="2"/>
  <c r="K140" i="2" s="1"/>
  <c r="F140" i="2"/>
  <c r="E140" i="2"/>
  <c r="G140" i="2" s="1"/>
  <c r="K139" i="2"/>
  <c r="I139" i="2"/>
  <c r="I140" i="2" s="1"/>
  <c r="F139" i="2"/>
  <c r="E139" i="2"/>
  <c r="G139" i="2" s="1"/>
  <c r="L138" i="2"/>
  <c r="K138" i="2"/>
  <c r="F138" i="2"/>
  <c r="E138" i="2"/>
  <c r="G138" i="2" s="1"/>
  <c r="L137" i="2"/>
  <c r="M137" i="2" s="1"/>
  <c r="K137" i="2"/>
  <c r="F137" i="2"/>
  <c r="E137" i="2"/>
  <c r="G137" i="2" s="1"/>
  <c r="L136" i="2"/>
  <c r="M136" i="2" s="1"/>
  <c r="K136" i="2"/>
  <c r="F136" i="2"/>
  <c r="E136" i="2"/>
  <c r="G136" i="2" s="1"/>
  <c r="F135" i="2"/>
  <c r="E135" i="2"/>
  <c r="G135" i="2" s="1"/>
  <c r="F134" i="2"/>
  <c r="E134" i="2"/>
  <c r="G134" i="2" s="1"/>
  <c r="G133" i="2"/>
  <c r="F133" i="2"/>
  <c r="E133" i="2"/>
  <c r="F132" i="2"/>
  <c r="E132" i="2"/>
  <c r="G132" i="2" s="1"/>
  <c r="F131" i="2"/>
  <c r="E131" i="2"/>
  <c r="G131" i="2" s="1"/>
  <c r="F130" i="2"/>
  <c r="E130" i="2"/>
  <c r="G130" i="2" s="1"/>
  <c r="L126" i="2"/>
  <c r="M126" i="2" s="1"/>
  <c r="K126" i="2"/>
  <c r="F126" i="2"/>
  <c r="E126" i="2"/>
  <c r="G126" i="2" s="1"/>
  <c r="L125" i="2"/>
  <c r="K125" i="2"/>
  <c r="F125" i="2"/>
  <c r="G125" i="2" s="1"/>
  <c r="E125" i="2"/>
  <c r="L124" i="2"/>
  <c r="M124" i="2" s="1"/>
  <c r="K124" i="2"/>
  <c r="F124" i="2"/>
  <c r="G124" i="2" s="1"/>
  <c r="E124" i="2"/>
  <c r="L123" i="2"/>
  <c r="M123" i="2" s="1"/>
  <c r="K123" i="2"/>
  <c r="F123" i="2"/>
  <c r="E123" i="2"/>
  <c r="G123" i="2" s="1"/>
  <c r="K122" i="2"/>
  <c r="G122" i="2"/>
  <c r="F122" i="2"/>
  <c r="E122" i="2"/>
  <c r="F121" i="2"/>
  <c r="E121" i="2"/>
  <c r="G121" i="2" s="1"/>
  <c r="J120" i="2"/>
  <c r="K121" i="2" s="1"/>
  <c r="I120" i="2"/>
  <c r="I121" i="2" s="1"/>
  <c r="L121" i="2" s="1"/>
  <c r="M121" i="2" s="1"/>
  <c r="F120" i="2"/>
  <c r="E120" i="2"/>
  <c r="G120" i="2" s="1"/>
  <c r="J119" i="2"/>
  <c r="K119" i="2" s="1"/>
  <c r="I119" i="2"/>
  <c r="L119" i="2" s="1"/>
  <c r="M119" i="2" s="1"/>
  <c r="F119" i="2"/>
  <c r="E119" i="2"/>
  <c r="G119" i="2" s="1"/>
  <c r="L118" i="2"/>
  <c r="M118" i="2" s="1"/>
  <c r="K118" i="2"/>
  <c r="I118" i="2"/>
  <c r="F118" i="2"/>
  <c r="E118" i="2"/>
  <c r="G118" i="2" s="1"/>
  <c r="L117" i="2"/>
  <c r="M117" i="2" s="1"/>
  <c r="K117" i="2"/>
  <c r="F117" i="2"/>
  <c r="E117" i="2"/>
  <c r="G117" i="2" s="1"/>
  <c r="L116" i="2"/>
  <c r="M116" i="2" s="1"/>
  <c r="K116" i="2"/>
  <c r="F116" i="2"/>
  <c r="E116" i="2"/>
  <c r="G116" i="2" s="1"/>
  <c r="M115" i="2"/>
  <c r="L115" i="2"/>
  <c r="K115" i="2"/>
  <c r="F115" i="2"/>
  <c r="E115" i="2"/>
  <c r="G115" i="2" s="1"/>
  <c r="L114" i="2"/>
  <c r="M114" i="2" s="1"/>
  <c r="K114" i="2"/>
  <c r="F114" i="2"/>
  <c r="E114" i="2"/>
  <c r="G114" i="2" s="1"/>
  <c r="L111" i="2"/>
  <c r="J111" i="2"/>
  <c r="M111" i="2" s="1"/>
  <c r="L110" i="2"/>
  <c r="M110" i="2" s="1"/>
  <c r="K110" i="2"/>
  <c r="F110" i="2"/>
  <c r="E110" i="2"/>
  <c r="G110" i="2" s="1"/>
  <c r="K109" i="2"/>
  <c r="F109" i="2"/>
  <c r="E109" i="2"/>
  <c r="G109" i="2" s="1"/>
  <c r="F108" i="2"/>
  <c r="E108" i="2"/>
  <c r="G108" i="2" s="1"/>
  <c r="J107" i="2"/>
  <c r="K108" i="2" s="1"/>
  <c r="I107" i="2"/>
  <c r="I108" i="2" s="1"/>
  <c r="L109" i="2" s="1"/>
  <c r="M109" i="2" s="1"/>
  <c r="G107" i="2"/>
  <c r="F107" i="2"/>
  <c r="E107" i="2"/>
  <c r="J106" i="2"/>
  <c r="K106" i="2" s="1"/>
  <c r="F106" i="2"/>
  <c r="E106" i="2"/>
  <c r="G106" i="2" s="1"/>
  <c r="K105" i="2"/>
  <c r="I105" i="2"/>
  <c r="I106" i="2" s="1"/>
  <c r="L106" i="2" s="1"/>
  <c r="M106" i="2" s="1"/>
  <c r="F105" i="2"/>
  <c r="E105" i="2"/>
  <c r="G105" i="2" s="1"/>
  <c r="L104" i="2"/>
  <c r="M104" i="2" s="1"/>
  <c r="K104" i="2"/>
  <c r="F104" i="2"/>
  <c r="E104" i="2"/>
  <c r="G104" i="2" s="1"/>
  <c r="L103" i="2"/>
  <c r="M103" i="2" s="1"/>
  <c r="K103" i="2"/>
  <c r="F103" i="2"/>
  <c r="G103" i="2" s="1"/>
  <c r="E103" i="2"/>
  <c r="L102" i="2"/>
  <c r="K102" i="2"/>
  <c r="M102" i="2" s="1"/>
  <c r="F102" i="2"/>
  <c r="E102" i="2"/>
  <c r="G102" i="2" s="1"/>
  <c r="F101" i="2"/>
  <c r="E101" i="2"/>
  <c r="G101" i="2" s="1"/>
  <c r="F100" i="2"/>
  <c r="G100" i="2" s="1"/>
  <c r="E100" i="2"/>
  <c r="F99" i="2"/>
  <c r="E99" i="2"/>
  <c r="G99" i="2" s="1"/>
  <c r="G98" i="2"/>
  <c r="F98" i="2"/>
  <c r="E98" i="2"/>
  <c r="L95" i="2"/>
  <c r="J95" i="2"/>
  <c r="M95" i="2" s="1"/>
  <c r="F94" i="2"/>
  <c r="E94" i="2"/>
  <c r="G94" i="2" s="1"/>
  <c r="L93" i="2"/>
  <c r="M93" i="2" s="1"/>
  <c r="K93" i="2"/>
  <c r="F93" i="2"/>
  <c r="E93" i="2"/>
  <c r="G93" i="2" s="1"/>
  <c r="L92" i="2"/>
  <c r="M92" i="2" s="1"/>
  <c r="K92" i="2"/>
  <c r="F92" i="2"/>
  <c r="E92" i="2"/>
  <c r="G92" i="2" s="1"/>
  <c r="K91" i="2"/>
  <c r="F91" i="2"/>
  <c r="E91" i="2"/>
  <c r="G91" i="2" s="1"/>
  <c r="F90" i="2"/>
  <c r="E90" i="2"/>
  <c r="G90" i="2" s="1"/>
  <c r="J89" i="2"/>
  <c r="K90" i="2" s="1"/>
  <c r="G89" i="2"/>
  <c r="F89" i="2"/>
  <c r="E89" i="2"/>
  <c r="J88" i="2"/>
  <c r="K88" i="2" s="1"/>
  <c r="F88" i="2"/>
  <c r="E88" i="2"/>
  <c r="G88" i="2" s="1"/>
  <c r="L87" i="2"/>
  <c r="M87" i="2" s="1"/>
  <c r="K87" i="2"/>
  <c r="I87" i="2"/>
  <c r="I88" i="2" s="1"/>
  <c r="L88" i="2" s="1"/>
  <c r="F87" i="2"/>
  <c r="E87" i="2"/>
  <c r="G87" i="2" s="1"/>
  <c r="L86" i="2"/>
  <c r="M86" i="2" s="1"/>
  <c r="K86" i="2"/>
  <c r="F86" i="2"/>
  <c r="E86" i="2"/>
  <c r="G86" i="2" s="1"/>
  <c r="L85" i="2"/>
  <c r="M85" i="2" s="1"/>
  <c r="K85" i="2"/>
  <c r="F85" i="2"/>
  <c r="G85" i="2" s="1"/>
  <c r="E85" i="2"/>
  <c r="L84" i="2"/>
  <c r="M84" i="2" s="1"/>
  <c r="K84" i="2"/>
  <c r="F84" i="2"/>
  <c r="E84" i="2"/>
  <c r="G84" i="2" s="1"/>
  <c r="K80" i="2"/>
  <c r="F80" i="2"/>
  <c r="E80" i="2"/>
  <c r="G80" i="2" s="1"/>
  <c r="K79" i="2"/>
  <c r="J79" i="2"/>
  <c r="F79" i="2"/>
  <c r="E79" i="2"/>
  <c r="G79" i="2" s="1"/>
  <c r="J78" i="2"/>
  <c r="K78" i="2" s="1"/>
  <c r="I78" i="2"/>
  <c r="I79" i="2" s="1"/>
  <c r="I80" i="2" s="1"/>
  <c r="L80" i="2" s="1"/>
  <c r="M80" i="2" s="1"/>
  <c r="G78" i="2"/>
  <c r="F78" i="2"/>
  <c r="E78" i="2"/>
  <c r="K77" i="2"/>
  <c r="I77" i="2"/>
  <c r="L77" i="2" s="1"/>
  <c r="M77" i="2" s="1"/>
  <c r="F77" i="2"/>
  <c r="E77" i="2"/>
  <c r="G77" i="2" s="1"/>
  <c r="L76" i="2"/>
  <c r="M76" i="2" s="1"/>
  <c r="K76" i="2"/>
  <c r="F76" i="2"/>
  <c r="E76" i="2"/>
  <c r="G76" i="2" s="1"/>
  <c r="L75" i="2"/>
  <c r="M75" i="2" s="1"/>
  <c r="K75" i="2"/>
  <c r="F75" i="2"/>
  <c r="E75" i="2"/>
  <c r="G75" i="2" s="1"/>
  <c r="L74" i="2"/>
  <c r="M74" i="2" s="1"/>
  <c r="K74" i="2"/>
  <c r="F74" i="2"/>
  <c r="E74" i="2"/>
  <c r="G74" i="2" s="1"/>
  <c r="M73" i="2"/>
  <c r="L73" i="2"/>
  <c r="K73" i="2"/>
  <c r="F73" i="2"/>
  <c r="E73" i="2"/>
  <c r="G73" i="2" s="1"/>
  <c r="L72" i="2"/>
  <c r="M72" i="2" s="1"/>
  <c r="K72" i="2"/>
  <c r="G72" i="2"/>
  <c r="F72" i="2"/>
  <c r="E72" i="2"/>
  <c r="F71" i="2"/>
  <c r="E71" i="2"/>
  <c r="G71" i="2" s="1"/>
  <c r="F70" i="2"/>
  <c r="E70" i="2"/>
  <c r="G70" i="2" s="1"/>
  <c r="F69" i="2"/>
  <c r="E69" i="2"/>
  <c r="G69" i="2" s="1"/>
  <c r="F68" i="2"/>
  <c r="E68" i="2"/>
  <c r="G68" i="2" s="1"/>
  <c r="F67" i="2"/>
  <c r="E67" i="2"/>
  <c r="G67" i="2" s="1"/>
  <c r="F66" i="2"/>
  <c r="G66" i="2" s="1"/>
  <c r="E66" i="2"/>
  <c r="L61" i="2"/>
  <c r="M61" i="2" s="1"/>
  <c r="K61" i="2"/>
  <c r="L60" i="2"/>
  <c r="M60" i="2" s="1"/>
  <c r="K60" i="2"/>
  <c r="L59" i="2"/>
  <c r="K59" i="2"/>
  <c r="L58" i="2"/>
  <c r="M58" i="2" s="1"/>
  <c r="K58" i="2"/>
  <c r="M57" i="2"/>
  <c r="L57" i="2"/>
  <c r="K57" i="2"/>
  <c r="K56" i="2"/>
  <c r="F56" i="2"/>
  <c r="E56" i="2"/>
  <c r="G56" i="2" s="1"/>
  <c r="K55" i="2"/>
  <c r="F55" i="2"/>
  <c r="G55" i="2" s="1"/>
  <c r="E55" i="2"/>
  <c r="J54" i="2"/>
  <c r="F54" i="2"/>
  <c r="E54" i="2"/>
  <c r="G54" i="2" s="1"/>
  <c r="J53" i="2"/>
  <c r="K54" i="2" s="1"/>
  <c r="I53" i="2"/>
  <c r="I54" i="2" s="1"/>
  <c r="L54" i="2" s="1"/>
  <c r="M54" i="2" s="1"/>
  <c r="F53" i="2"/>
  <c r="E53" i="2"/>
  <c r="G53" i="2" s="1"/>
  <c r="K52" i="2"/>
  <c r="I52" i="2"/>
  <c r="L52" i="2" s="1"/>
  <c r="M52" i="2" s="1"/>
  <c r="F52" i="2"/>
  <c r="G52" i="2" s="1"/>
  <c r="E52" i="2"/>
  <c r="L51" i="2"/>
  <c r="M51" i="2" s="1"/>
  <c r="K51" i="2"/>
  <c r="G51" i="2"/>
  <c r="F51" i="2"/>
  <c r="E51" i="2"/>
  <c r="L50" i="2"/>
  <c r="M50" i="2" s="1"/>
  <c r="K50" i="2"/>
  <c r="F50" i="2"/>
  <c r="E50" i="2"/>
  <c r="G50" i="2" s="1"/>
  <c r="L49" i="2"/>
  <c r="M49" i="2" s="1"/>
  <c r="K49" i="2"/>
  <c r="F49" i="2"/>
  <c r="E49" i="2"/>
  <c r="G49" i="2" s="1"/>
  <c r="L48" i="2"/>
  <c r="M48" i="2" s="1"/>
  <c r="K48" i="2"/>
  <c r="F48" i="2"/>
  <c r="E48" i="2"/>
  <c r="G48" i="2" s="1"/>
  <c r="F47" i="2"/>
  <c r="E47" i="2"/>
  <c r="G47" i="2" s="1"/>
  <c r="F46" i="2"/>
  <c r="E46" i="2"/>
  <c r="G46" i="2" s="1"/>
  <c r="G45" i="2"/>
  <c r="F45" i="2"/>
  <c r="E45" i="2"/>
  <c r="F44" i="2"/>
  <c r="E44" i="2"/>
  <c r="G44" i="2" s="1"/>
  <c r="F43" i="2"/>
  <c r="E43" i="2"/>
  <c r="G43" i="2" s="1"/>
  <c r="F42" i="2"/>
  <c r="E42" i="2"/>
  <c r="G42" i="2" s="1"/>
  <c r="L38" i="2"/>
  <c r="J38" i="2"/>
  <c r="M38" i="2" s="1"/>
  <c r="L37" i="2"/>
  <c r="M37" i="2" s="1"/>
  <c r="K37" i="2"/>
  <c r="G37" i="2"/>
  <c r="F37" i="2"/>
  <c r="E37" i="2"/>
  <c r="L36" i="2"/>
  <c r="K36" i="2"/>
  <c r="F36" i="2"/>
  <c r="E36" i="2"/>
  <c r="G36" i="2" s="1"/>
  <c r="L35" i="2"/>
  <c r="M35" i="2" s="1"/>
  <c r="K35" i="2"/>
  <c r="F35" i="2"/>
  <c r="E35" i="2"/>
  <c r="G35" i="2" s="1"/>
  <c r="L34" i="2"/>
  <c r="M34" i="2" s="1"/>
  <c r="K34" i="2"/>
  <c r="F34" i="2"/>
  <c r="E34" i="2"/>
  <c r="G34" i="2" s="1"/>
  <c r="K33" i="2"/>
  <c r="F33" i="2"/>
  <c r="E33" i="2"/>
  <c r="G33" i="2" s="1"/>
  <c r="F32" i="2"/>
  <c r="E32" i="2"/>
  <c r="G32" i="2" s="1"/>
  <c r="L31" i="2"/>
  <c r="J31" i="2"/>
  <c r="K32" i="2" s="1"/>
  <c r="I31" i="2"/>
  <c r="G31" i="2"/>
  <c r="F31" i="2"/>
  <c r="E31" i="2"/>
  <c r="J30" i="2"/>
  <c r="K30" i="2" s="1"/>
  <c r="F30" i="2"/>
  <c r="E30" i="2"/>
  <c r="G30" i="2" s="1"/>
  <c r="L29" i="2"/>
  <c r="M29" i="2" s="1"/>
  <c r="K29" i="2"/>
  <c r="I29" i="2"/>
  <c r="I30" i="2" s="1"/>
  <c r="L30" i="2" s="1"/>
  <c r="F29" i="2"/>
  <c r="E29" i="2"/>
  <c r="G29" i="2" s="1"/>
  <c r="L28" i="2"/>
  <c r="M28" i="2" s="1"/>
  <c r="K28" i="2"/>
  <c r="F28" i="2"/>
  <c r="E28" i="2"/>
  <c r="G28" i="2" s="1"/>
  <c r="L27" i="2"/>
  <c r="M27" i="2" s="1"/>
  <c r="K27" i="2"/>
  <c r="F27" i="2"/>
  <c r="G27" i="2" s="1"/>
  <c r="E27" i="2"/>
  <c r="L26" i="2"/>
  <c r="M26" i="2" s="1"/>
  <c r="K26" i="2"/>
  <c r="F26" i="2"/>
  <c r="E26" i="2"/>
  <c r="G26" i="2" s="1"/>
  <c r="L25" i="2"/>
  <c r="K25" i="2"/>
  <c r="F25" i="2"/>
  <c r="E25" i="2"/>
  <c r="G25" i="2" s="1"/>
  <c r="L24" i="2"/>
  <c r="M24" i="2" s="1"/>
  <c r="K24" i="2"/>
  <c r="G24" i="2"/>
  <c r="F24" i="2"/>
  <c r="E24" i="2"/>
  <c r="F23" i="2"/>
  <c r="E23" i="2"/>
  <c r="G23" i="2" s="1"/>
  <c r="L19" i="2"/>
  <c r="J19" i="2"/>
  <c r="M19" i="2" s="1"/>
  <c r="L18" i="2"/>
  <c r="M18" i="2" s="1"/>
  <c r="K18" i="2"/>
  <c r="F18" i="2"/>
  <c r="E18" i="2"/>
  <c r="G18" i="2" s="1"/>
  <c r="L17" i="2"/>
  <c r="M17" i="2" s="1"/>
  <c r="K17" i="2"/>
  <c r="F17" i="2"/>
  <c r="E17" i="2"/>
  <c r="G17" i="2" s="1"/>
  <c r="L16" i="2"/>
  <c r="M16" i="2" s="1"/>
  <c r="K16" i="2"/>
  <c r="F16" i="2"/>
  <c r="E16" i="2"/>
  <c r="G16" i="2" s="1"/>
  <c r="L15" i="2"/>
  <c r="M15" i="2" s="1"/>
  <c r="K15" i="2"/>
  <c r="F15" i="2"/>
  <c r="E15" i="2"/>
  <c r="G15" i="2" s="1"/>
  <c r="K14" i="2"/>
  <c r="F14" i="2"/>
  <c r="E14" i="2"/>
  <c r="G14" i="2" s="1"/>
  <c r="F13" i="2"/>
  <c r="E13" i="2"/>
  <c r="G13" i="2" s="1"/>
  <c r="J12" i="2"/>
  <c r="K13" i="2" s="1"/>
  <c r="F12" i="2"/>
  <c r="E12" i="2"/>
  <c r="G12" i="2" s="1"/>
  <c r="K11" i="2"/>
  <c r="J11" i="2"/>
  <c r="F11" i="2"/>
  <c r="E11" i="2"/>
  <c r="G11" i="2" s="1"/>
  <c r="K10" i="2"/>
  <c r="I10" i="2"/>
  <c r="I11" i="2" s="1"/>
  <c r="I12" i="2" s="1"/>
  <c r="F10" i="2"/>
  <c r="G10" i="2" s="1"/>
  <c r="E10" i="2"/>
  <c r="L9" i="2"/>
  <c r="M9" i="2" s="1"/>
  <c r="K9" i="2"/>
  <c r="F9" i="2"/>
  <c r="E9" i="2"/>
  <c r="G9" i="2" s="1"/>
  <c r="L8" i="2"/>
  <c r="M8" i="2" s="1"/>
  <c r="K8" i="2"/>
  <c r="F8" i="2"/>
  <c r="E8" i="2"/>
  <c r="G8" i="2" s="1"/>
  <c r="L7" i="2"/>
  <c r="M7" i="2" s="1"/>
  <c r="K7" i="2"/>
  <c r="G7" i="2"/>
  <c r="F7" i="2"/>
  <c r="E7" i="2"/>
  <c r="F6" i="2"/>
  <c r="E6" i="2"/>
  <c r="G6" i="2" s="1"/>
  <c r="I13" i="2" l="1"/>
  <c r="L12" i="2"/>
  <c r="I141" i="2"/>
  <c r="L140" i="2"/>
  <c r="M140" i="2" s="1"/>
  <c r="G201" i="2"/>
  <c r="J202" i="2" s="1"/>
  <c r="M31" i="2"/>
  <c r="L160" i="2"/>
  <c r="M160" i="2" s="1"/>
  <c r="L159" i="2"/>
  <c r="M159" i="2" s="1"/>
  <c r="M125" i="2"/>
  <c r="F201" i="2"/>
  <c r="M59" i="2"/>
  <c r="K107" i="2"/>
  <c r="K120" i="2"/>
  <c r="L171" i="2"/>
  <c r="M171" i="2" s="1"/>
  <c r="L10" i="2"/>
  <c r="M10" i="2" s="1"/>
  <c r="L107" i="2"/>
  <c r="M107" i="2" s="1"/>
  <c r="L120" i="2"/>
  <c r="M120" i="2" s="1"/>
  <c r="L188" i="2"/>
  <c r="M188" i="2" s="1"/>
  <c r="L78" i="2"/>
  <c r="M78" i="2" s="1"/>
  <c r="M25" i="2"/>
  <c r="K53" i="2"/>
  <c r="I32" i="2"/>
  <c r="M36" i="2"/>
  <c r="L53" i="2"/>
  <c r="M53" i="2" s="1"/>
  <c r="M88" i="2"/>
  <c r="L108" i="2"/>
  <c r="M108" i="2" s="1"/>
  <c r="M138" i="2"/>
  <c r="I173" i="2"/>
  <c r="L139" i="2"/>
  <c r="M139" i="2" s="1"/>
  <c r="K31" i="2"/>
  <c r="L11" i="2"/>
  <c r="M11" i="2" s="1"/>
  <c r="L79" i="2"/>
  <c r="M79" i="2" s="1"/>
  <c r="L122" i="2"/>
  <c r="M122" i="2" s="1"/>
  <c r="I190" i="2"/>
  <c r="K157" i="2"/>
  <c r="K173" i="2"/>
  <c r="K190" i="2"/>
  <c r="L157" i="2"/>
  <c r="M157" i="2" s="1"/>
  <c r="I55" i="2"/>
  <c r="K12" i="2"/>
  <c r="I89" i="2"/>
  <c r="K89" i="2"/>
  <c r="L158" i="2"/>
  <c r="M158" i="2" s="1"/>
  <c r="L105" i="2"/>
  <c r="M105" i="2" s="1"/>
  <c r="M186" i="2"/>
  <c r="K141" i="2"/>
  <c r="M30" i="2"/>
  <c r="M193" i="2"/>
  <c r="I174" i="2" l="1"/>
  <c r="L173" i="2"/>
  <c r="M173" i="2" s="1"/>
  <c r="L33" i="2"/>
  <c r="M33" i="2" s="1"/>
  <c r="L32" i="2"/>
  <c r="M32" i="2" s="1"/>
  <c r="I90" i="2"/>
  <c r="L89" i="2"/>
  <c r="M89" i="2" s="1"/>
  <c r="L56" i="2"/>
  <c r="M56" i="2" s="1"/>
  <c r="L55" i="2"/>
  <c r="M55" i="2" s="1"/>
  <c r="L190" i="2"/>
  <c r="M190" i="2" s="1"/>
  <c r="I191" i="2"/>
  <c r="I142" i="2"/>
  <c r="L141" i="2"/>
  <c r="M141" i="2" s="1"/>
  <c r="M12" i="2"/>
  <c r="L13" i="2"/>
  <c r="M13" i="2" s="1"/>
  <c r="L14" i="2"/>
  <c r="M14" i="2" s="1"/>
  <c r="L142" i="2" l="1"/>
  <c r="M142" i="2" s="1"/>
  <c r="L143" i="2"/>
  <c r="M143" i="2" s="1"/>
  <c r="L192" i="2"/>
  <c r="M192" i="2" s="1"/>
  <c r="L191" i="2"/>
  <c r="M191" i="2" s="1"/>
  <c r="M201" i="2" s="1"/>
  <c r="L202" i="2" s="1"/>
  <c r="M202" i="2" s="1"/>
  <c r="L90" i="2"/>
  <c r="M90" i="2" s="1"/>
  <c r="L91" i="2"/>
  <c r="M91" i="2" s="1"/>
  <c r="L201" i="2"/>
  <c r="L174" i="2"/>
  <c r="M174" i="2" s="1"/>
  <c r="L175" i="2"/>
  <c r="M175" i="2" s="1"/>
</calcChain>
</file>

<file path=xl/sharedStrings.xml><?xml version="1.0" encoding="utf-8"?>
<sst xmlns="http://schemas.openxmlformats.org/spreadsheetml/2006/main" count="238" uniqueCount="129">
  <si>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</si>
  <si>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</si>
  <si>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</si>
  <si>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</si>
  <si>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</si>
  <si>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</si>
  <si>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</si>
  <si>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</si>
  <si>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</si>
  <si>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</si>
  <si>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</si>
  <si>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</si>
  <si>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</si>
  <si>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</si>
  <si>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</si>
  <si>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</si>
  <si>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</si>
  <si>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</si>
  <si>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</si>
  <si>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</si>
  <si>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</si>
  <si>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</si>
  <si>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</si>
  <si>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</si>
  <si>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</si>
  <si>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</si>
  <si>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</si>
  <si>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</si>
  <si>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</si>
  <si>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</si>
  <si>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</si>
  <si>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</si>
  <si>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</si>
  <si>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</si>
  <si>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</si>
  <si>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</si>
  <si>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</si>
  <si>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</si>
  <si>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</si>
  <si>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</si>
  <si>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</si>
  <si>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</si>
  <si>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</si>
  <si>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</si>
  <si>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</si>
  <si>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</si>
  <si>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</si>
  <si>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</si>
  <si>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</si>
  <si>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</si>
  <si>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</si>
  <si>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</si>
  <si>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</si>
  <si>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</si>
  <si>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</si>
  <si>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</si>
  <si>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</si>
  <si>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</si>
  <si>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</si>
  <si>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</si>
  <si>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</si>
  <si>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</si>
  <si>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</si>
  <si>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</si>
  <si>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</si>
  <si>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</si>
  <si>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</si>
  <si>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</si>
  <si>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</si>
  <si>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</si>
  <si>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</si>
  <si>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</si>
  <si>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</si>
  <si>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</si>
  <si>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</si>
  <si>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</si>
  <si>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</si>
  <si>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</si>
  <si>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</si>
  <si>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</si>
  <si>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</si>
  <si>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</si>
  <si>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</si>
  <si>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</si>
  <si>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</si>
  <si>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</si>
  <si>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</si>
  <si>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</si>
  <si>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</si>
  <si>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</si>
  <si>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</si>
  <si>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</si>
  <si>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</si>
  <si>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</si>
  <si>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</si>
  <si>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</si>
  <si>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</si>
  <si>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</si>
  <si>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</si>
  <si>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</si>
  <si>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</si>
  <si>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</si>
  <si>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</si>
  <si>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</si>
  <si>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</si>
  <si>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</si>
  <si>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</si>
  <si>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</si>
  <si>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</si>
  <si>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</si>
  <si>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</si>
  <si>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Khal bank</t>
  </si>
  <si>
    <t>Low land</t>
  </si>
  <si>
    <t>Cross Section for Re-excavation of Dhulorujir khal from km. 0.000 to km. 0.950 in polder -2  in c/w Tarail-Pachuria Sub-Project under CRISP-WRM under Specialized Division. BWDB, Gopalganj during the year 2024-2025.</t>
  </si>
  <si>
    <t>Fisheries</t>
  </si>
  <si>
    <t>DLK0</t>
  </si>
  <si>
    <t>DLK1</t>
  </si>
  <si>
    <t>DLK2</t>
  </si>
  <si>
    <t>DLK3</t>
  </si>
  <si>
    <t>DLK4</t>
  </si>
  <si>
    <t>DLK5</t>
  </si>
  <si>
    <t>DLK6</t>
  </si>
  <si>
    <t>DLK7</t>
  </si>
  <si>
    <t>DLK8</t>
  </si>
  <si>
    <t>DLK9</t>
  </si>
  <si>
    <t>DLK10</t>
  </si>
  <si>
    <t>Dhulorujir khal</t>
  </si>
  <si>
    <t>DLK</t>
  </si>
  <si>
    <t>Re-excavation of Dhulorujir Khal from km. 0.000 to km. 0.950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</si>
</sst>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5" fillId="0" borderId="0" xfId="9" applyNumberFormat="1" applyAlignment="1">
      <alignment horizontal="center" vertical="center"/>
    </xf>
    <xf numFmtId="0" fontId="10" fillId="0" borderId="0" xfId="9" applyFont="1" applyAlignment="1">
      <alignment horizontal="center"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2" fontId="5" fillId="0" borderId="0" xfId="14" applyNumberFormat="1" applyFont="1"/>
    <xf numFmtId="2" fontId="10" fillId="0" borderId="0" xfId="9" applyNumberFormat="1"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(data)'!$B$5:$B$18</c:f>
              <c:numCache>
                <c:formatCode>0.00</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'[4]Dhulorujir khal (data)'!$C$5:$C$18</c:f>
              <c:numCache>
                <c:formatCode>0.000</c:formatCode>
                <c:ptCount val="14"/>
                <c:pt idx="0">
                  <c:v>1.097</c:v>
                </c:pt>
                <c:pt idx="1">
                  <c:v>1.0840000000000001</c:v>
                </c:pt>
                <c:pt idx="2">
                  <c:v>1.0720000000000001</c:v>
                </c:pt>
                <c:pt idx="3">
                  <c:v>-3.0000000000000001E-3</c:v>
                </c:pt>
                <c:pt idx="4">
                  <c:v>-0.70299999999999996</c:v>
                </c:pt>
                <c:pt idx="5">
                  <c:v>-1.145</c:v>
                </c:pt>
                <c:pt idx="6">
                  <c:v>-1.252</c:v>
                </c:pt>
                <c:pt idx="7">
                  <c:v>-1.1479999999999999</c:v>
                </c:pt>
                <c:pt idx="8">
                  <c:v>-0.66100000000000003</c:v>
                </c:pt>
                <c:pt idx="9">
                  <c:v>0.30199999999999999</c:v>
                </c:pt>
                <c:pt idx="10">
                  <c:v>1.2350000000000001</c:v>
                </c:pt>
                <c:pt idx="11">
                  <c:v>1.2290000000000001</c:v>
                </c:pt>
                <c:pt idx="12">
                  <c:v>1.222</c:v>
                </c:pt>
                <c:pt idx="13">
                  <c:v>1.2090000000000001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'[4]Dhulorujir khal (data)'!$I$5:$I$18</c:f>
            </c:numRef>
          </c:xVal>
          <c:yVal>
            <c:numRef>
              <c:f>'[4]Dhulorujir khal (data)'!$J$5:$J$18</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6752512"/>
        <c:axId val="216781568"/>
      </c:scatterChart>
      <c:valAx>
        <c:axId val="2167525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81568"/>
        <c:crosses val="autoZero"/>
        <c:crossBetween val="midCat"/>
      </c:valAx>
      <c:valAx>
        <c:axId val="2167815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52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(data)'!$B$162:$B$176</c:f>
              <c:numCache>
                <c:formatCode>0.00</c:formatCode>
                <c:ptCount val="15"/>
                <c:pt idx="0">
                  <c:v>0</c:v>
                </c:pt>
                <c:pt idx="1">
                  <c:v>5</c:v>
                </c:pt>
                <c:pt idx="2">
                  <c:v>10</c:v>
                </c:pt>
                <c:pt idx="3">
                  <c:v>11</c:v>
                </c:pt>
                <c:pt idx="4">
                  <c:v>12</c:v>
                </c:pt>
                <c:pt idx="5">
                  <c:v>13</c:v>
                </c:pt>
                <c:pt idx="6">
                  <c:v>15</c:v>
                </c:pt>
                <c:pt idx="7">
                  <c:v>16</c:v>
                </c:pt>
                <c:pt idx="8">
                  <c:v>17</c:v>
                </c:pt>
                <c:pt idx="9">
                  <c:v>19</c:v>
                </c:pt>
                <c:pt idx="10">
                  <c:v>20</c:v>
                </c:pt>
                <c:pt idx="11">
                  <c:v>21</c:v>
                </c:pt>
                <c:pt idx="12">
                  <c:v>22</c:v>
                </c:pt>
                <c:pt idx="13">
                  <c:v>27</c:v>
                </c:pt>
                <c:pt idx="14">
                  <c:v>32</c:v>
                </c:pt>
              </c:numCache>
            </c:numRef>
          </c:xVal>
          <c:yVal>
            <c:numRef>
              <c:f>'[4]Dhulorujir khal (data)'!$C$162:$C$176</c:f>
              <c:numCache>
                <c:formatCode>0.000</c:formatCode>
                <c:ptCount val="15"/>
                <c:pt idx="0">
                  <c:v>0.67100000000000004</c:v>
                </c:pt>
                <c:pt idx="1">
                  <c:v>0.66600000000000004</c:v>
                </c:pt>
                <c:pt idx="2">
                  <c:v>0.66</c:v>
                </c:pt>
                <c:pt idx="3">
                  <c:v>0.217</c:v>
                </c:pt>
                <c:pt idx="4">
                  <c:v>-0.19900000000000001</c:v>
                </c:pt>
                <c:pt idx="5">
                  <c:v>-0.42799999999999999</c:v>
                </c:pt>
                <c:pt idx="6">
                  <c:v>-0.61899999999999999</c:v>
                </c:pt>
                <c:pt idx="7">
                  <c:v>-0.70199999999999996</c:v>
                </c:pt>
                <c:pt idx="8">
                  <c:v>-0.62</c:v>
                </c:pt>
                <c:pt idx="9">
                  <c:v>-0.42099999999999999</c:v>
                </c:pt>
                <c:pt idx="10">
                  <c:v>-0.19500000000000001</c:v>
                </c:pt>
                <c:pt idx="11">
                  <c:v>0.16900000000000001</c:v>
                </c:pt>
                <c:pt idx="12">
                  <c:v>0.80500000000000005</c:v>
                </c:pt>
                <c:pt idx="13">
                  <c:v>0.8</c:v>
                </c:pt>
                <c:pt idx="14">
                  <c:v>0.78700000000000003</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'[4]Dhulorujir khal (data)'!$I$162:$I$176</c:f>
            </c:numRef>
          </c:xVal>
          <c:yVal>
            <c:numRef>
              <c:f>'[4]Dhulorujir khal (data)'!$J$162:$J$176</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5852928"/>
        <c:axId val="255855616"/>
      </c:scatterChart>
      <c:valAx>
        <c:axId val="2558529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55616"/>
        <c:crosses val="autoZero"/>
        <c:crossBetween val="midCat"/>
      </c:valAx>
      <c:valAx>
        <c:axId val="2558556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852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(data)'!$B$179:$B$200</c:f>
              <c:numCache>
                <c:formatCode>0.00</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'[4]Dhulorujir khal (data)'!$C$179:$C$200</c:f>
              <c:numCache>
                <c:formatCode>0.000</c:formatCode>
                <c:ptCount val="22"/>
                <c:pt idx="0">
                  <c:v>0.78</c:v>
                </c:pt>
                <c:pt idx="1">
                  <c:v>0.77</c:v>
                </c:pt>
                <c:pt idx="2">
                  <c:v>0.76200000000000001</c:v>
                </c:pt>
                <c:pt idx="3">
                  <c:v>0.105</c:v>
                </c:pt>
                <c:pt idx="4">
                  <c:v>-0.48899999999999999</c:v>
                </c:pt>
                <c:pt idx="5">
                  <c:v>-0.83099999999999996</c:v>
                </c:pt>
                <c:pt idx="6">
                  <c:v>-0.93300000000000005</c:v>
                </c:pt>
                <c:pt idx="7">
                  <c:v>-0.83</c:v>
                </c:pt>
                <c:pt idx="8">
                  <c:v>-0.502</c:v>
                </c:pt>
                <c:pt idx="9">
                  <c:v>-1E-3</c:v>
                </c:pt>
                <c:pt idx="10">
                  <c:v>0.60899999999999999</c:v>
                </c:pt>
                <c:pt idx="11">
                  <c:v>0.6</c:v>
                </c:pt>
                <c:pt idx="12">
                  <c:v>0.58599999999999997</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'[4]Dhulorujir khal (data)'!$I$179:$I$200</c:f>
            </c:numRef>
          </c:xVal>
          <c:yVal>
            <c:numRef>
              <c:f>'[4]Dhulorujir khal (data)'!$J$179:$J$200</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6164608"/>
        <c:axId val="257824640"/>
      </c:scatterChart>
      <c:valAx>
        <c:axId val="2561646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24640"/>
        <c:crosses val="autoZero"/>
        <c:crossBetween val="midCat"/>
      </c:valAx>
      <c:valAx>
        <c:axId val="257824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16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(data)'!$B$22:$B$37</c:f>
              <c:numCache>
                <c:formatCode>0.00</c:formatCode>
                <c:ptCount val="16"/>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'[4]Dhulorujir khal (data)'!$C$22:$C$37</c:f>
              <c:numCache>
                <c:formatCode>0.000</c:formatCode>
                <c:ptCount val="16"/>
                <c:pt idx="0">
                  <c:v>0.755</c:v>
                </c:pt>
                <c:pt idx="1">
                  <c:v>0.748</c:v>
                </c:pt>
                <c:pt idx="2">
                  <c:v>0.73499999999999999</c:v>
                </c:pt>
                <c:pt idx="3">
                  <c:v>-3.0000000000000001E-3</c:v>
                </c:pt>
                <c:pt idx="4">
                  <c:v>-0.29099999999999998</c:v>
                </c:pt>
                <c:pt idx="5">
                  <c:v>-0.52500000000000002</c:v>
                </c:pt>
                <c:pt idx="6">
                  <c:v>-0.75</c:v>
                </c:pt>
                <c:pt idx="7">
                  <c:v>-0.85699999999999998</c:v>
                </c:pt>
                <c:pt idx="8">
                  <c:v>-0.752</c:v>
                </c:pt>
                <c:pt idx="9">
                  <c:v>-0.53400000000000003</c:v>
                </c:pt>
                <c:pt idx="10">
                  <c:v>-0.28899999999999998</c:v>
                </c:pt>
                <c:pt idx="11">
                  <c:v>0.10199999999999999</c:v>
                </c:pt>
                <c:pt idx="12">
                  <c:v>1.0089999999999999</c:v>
                </c:pt>
                <c:pt idx="13">
                  <c:v>0.98799999999999999</c:v>
                </c:pt>
                <c:pt idx="14">
                  <c:v>0.98299999999999998</c:v>
                </c:pt>
                <c:pt idx="15">
                  <c:v>0.97599999999999998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'[4]Dhulorujir khal (data)'!$I$23:$I$37</c:f>
            </c:numRef>
          </c:xVal>
          <c:yVal>
            <c:numRef>
              <c:f>'[4]Dhulorujir khal (data)'!$J$23:$J$37</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7780224"/>
        <c:axId val="217782144"/>
      </c:scatterChart>
      <c:valAx>
        <c:axId val="2177802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82144"/>
        <c:crosses val="autoZero"/>
        <c:crossBetween val="midCat"/>
      </c:valAx>
      <c:valAx>
        <c:axId val="2177821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80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(data)'!$B$41:$B$62</c:f>
              <c:numCache>
                <c:formatCode>0.00</c:formatCode>
                <c:ptCount val="22"/>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'[4]Dhulorujir khal (data)'!$C$41:$C$62</c:f>
              <c:numCache>
                <c:formatCode>0.000</c:formatCode>
                <c:ptCount val="22"/>
                <c:pt idx="0">
                  <c:v>0.69299999999999995</c:v>
                </c:pt>
                <c:pt idx="1">
                  <c:v>0.68400000000000005</c:v>
                </c:pt>
                <c:pt idx="2">
                  <c:v>0.67200000000000004</c:v>
                </c:pt>
                <c:pt idx="3">
                  <c:v>9.8000000000000004E-2</c:v>
                </c:pt>
                <c:pt idx="4">
                  <c:v>-0.19600000000000001</c:v>
                </c:pt>
                <c:pt idx="5">
                  <c:v>-0.38700000000000001</c:v>
                </c:pt>
                <c:pt idx="6">
                  <c:v>-0.4698</c:v>
                </c:pt>
                <c:pt idx="7">
                  <c:v>-0.59799999999999998</c:v>
                </c:pt>
                <c:pt idx="8">
                  <c:v>-0.497</c:v>
                </c:pt>
                <c:pt idx="9">
                  <c:v>-0.38200000000000001</c:v>
                </c:pt>
                <c:pt idx="10">
                  <c:v>-0.20200000000000001</c:v>
                </c:pt>
                <c:pt idx="11">
                  <c:v>9.9000000000000005E-2</c:v>
                </c:pt>
                <c:pt idx="12">
                  <c:v>0.77300000000000002</c:v>
                </c:pt>
                <c:pt idx="13">
                  <c:v>0.78500000000000003</c:v>
                </c:pt>
                <c:pt idx="14">
                  <c:v>0.79800000000000004</c:v>
                </c:pt>
                <c:pt idx="15">
                  <c:v>0.80400000000000005</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'[4]Dhulorujir khal (data)'!$I$41:$I$62</c:f>
            </c:numRef>
          </c:xVal>
          <c:yVal>
            <c:numRef>
              <c:f>'[4]Dhulorujir khal (data)'!$J$41:$J$62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18837760"/>
        <c:axId val="218839296"/>
      </c:scatterChart>
      <c:valAx>
        <c:axId val="218837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39296"/>
        <c:crosses val="autoZero"/>
        <c:crossBetween val="midCat"/>
      </c:valAx>
      <c:valAx>
        <c:axId val="218839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37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(data)'!$B$65:$B$80</c:f>
              <c:numCache>
                <c:formatCode>0.00</c:formatCode>
                <c:ptCount val="16"/>
                <c:pt idx="0">
                  <c:v>0</c:v>
                </c:pt>
                <c:pt idx="1">
                  <c:v>2</c:v>
                </c:pt>
                <c:pt idx="2">
                  <c:v>5</c:v>
                </c:pt>
                <c:pt idx="3">
                  <c:v>6</c:v>
                </c:pt>
                <c:pt idx="4">
                  <c:v>7</c:v>
                </c:pt>
                <c:pt idx="5">
                  <c:v>9</c:v>
                </c:pt>
                <c:pt idx="6">
                  <c:v>11</c:v>
                </c:pt>
                <c:pt idx="7">
                  <c:v>13</c:v>
                </c:pt>
                <c:pt idx="8">
                  <c:v>15</c:v>
                </c:pt>
                <c:pt idx="9">
                  <c:v>17</c:v>
                </c:pt>
                <c:pt idx="10">
                  <c:v>19</c:v>
                </c:pt>
                <c:pt idx="11">
                  <c:v>21</c:v>
                </c:pt>
                <c:pt idx="12">
                  <c:v>23</c:v>
                </c:pt>
                <c:pt idx="13">
                  <c:v>24</c:v>
                </c:pt>
                <c:pt idx="14">
                  <c:v>30</c:v>
                </c:pt>
                <c:pt idx="15">
                  <c:v>35</c:v>
                </c:pt>
              </c:numCache>
            </c:numRef>
          </c:xVal>
          <c:yVal>
            <c:numRef>
              <c:f>'[4]Dhulorujir khal (data)'!$C$65:$C$80</c:f>
              <c:numCache>
                <c:formatCode>0.000</c:formatCode>
                <c:ptCount val="16"/>
                <c:pt idx="0">
                  <c:v>-0.52500000000000002</c:v>
                </c:pt>
                <c:pt idx="1">
                  <c:v>6.7000000000000004E-2</c:v>
                </c:pt>
                <c:pt idx="2">
                  <c:v>1.8640000000000001</c:v>
                </c:pt>
                <c:pt idx="3">
                  <c:v>1.853</c:v>
                </c:pt>
                <c:pt idx="4">
                  <c:v>0.84099999999999997</c:v>
                </c:pt>
                <c:pt idx="5">
                  <c:v>0.17199999999999999</c:v>
                </c:pt>
                <c:pt idx="6">
                  <c:v>-0.33500000000000002</c:v>
                </c:pt>
                <c:pt idx="7">
                  <c:v>-0.64700000000000002</c:v>
                </c:pt>
                <c:pt idx="8">
                  <c:v>-0.749</c:v>
                </c:pt>
                <c:pt idx="9">
                  <c:v>-0.64800000000000002</c:v>
                </c:pt>
                <c:pt idx="10">
                  <c:v>-0.34799999999999998</c:v>
                </c:pt>
                <c:pt idx="11">
                  <c:v>-2.7E-2</c:v>
                </c:pt>
                <c:pt idx="12">
                  <c:v>0.46600000000000003</c:v>
                </c:pt>
                <c:pt idx="13">
                  <c:v>0.95199999999999996</c:v>
                </c:pt>
                <c:pt idx="14">
                  <c:v>0.94</c:v>
                </c:pt>
                <c:pt idx="15">
                  <c:v>0.93100000000000005</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'[4]Dhulorujir khal (data)'!$I$65:$I$80</c:f>
            </c:numRef>
          </c:xVal>
          <c:yVal>
            <c:numRef>
              <c:f>'[4]Dhulorujir khal (data)'!$J$65:$J$80</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23319552"/>
        <c:axId val="223429376"/>
      </c:scatterChart>
      <c:valAx>
        <c:axId val="223319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29376"/>
        <c:crosses val="autoZero"/>
        <c:crossBetween val="midCat"/>
      </c:valAx>
      <c:valAx>
        <c:axId val="2234293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319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(data)'!$B$83:$B$94</c:f>
              <c:numCache>
                <c:formatCode>0.00</c:formatCode>
                <c:ptCount val="12"/>
                <c:pt idx="0">
                  <c:v>0</c:v>
                </c:pt>
                <c:pt idx="1">
                  <c:v>5</c:v>
                </c:pt>
                <c:pt idx="2">
                  <c:v>10</c:v>
                </c:pt>
                <c:pt idx="3">
                  <c:v>12</c:v>
                </c:pt>
                <c:pt idx="4">
                  <c:v>14</c:v>
                </c:pt>
                <c:pt idx="5">
                  <c:v>17</c:v>
                </c:pt>
                <c:pt idx="6">
                  <c:v>20</c:v>
                </c:pt>
                <c:pt idx="7">
                  <c:v>22</c:v>
                </c:pt>
                <c:pt idx="8">
                  <c:v>24</c:v>
                </c:pt>
                <c:pt idx="9">
                  <c:v>30</c:v>
                </c:pt>
                <c:pt idx="10">
                  <c:v>35</c:v>
                </c:pt>
                <c:pt idx="11">
                  <c:v>40</c:v>
                </c:pt>
              </c:numCache>
            </c:numRef>
          </c:xVal>
          <c:yVal>
            <c:numRef>
              <c:f>'[4]Dhulorujir khal (data)'!$C$83:$C$94</c:f>
              <c:numCache>
                <c:formatCode>0.000</c:formatCode>
                <c:ptCount val="12"/>
                <c:pt idx="0">
                  <c:v>0.872</c:v>
                </c:pt>
                <c:pt idx="1">
                  <c:v>0.86499999999999999</c:v>
                </c:pt>
                <c:pt idx="2">
                  <c:v>0.85299999999999998</c:v>
                </c:pt>
                <c:pt idx="3">
                  <c:v>0.17</c:v>
                </c:pt>
                <c:pt idx="4">
                  <c:v>-0.23699999999999999</c:v>
                </c:pt>
                <c:pt idx="5">
                  <c:v>-0.33300000000000002</c:v>
                </c:pt>
                <c:pt idx="6">
                  <c:v>-0.22800000000000001</c:v>
                </c:pt>
                <c:pt idx="7">
                  <c:v>0.16600000000000001</c:v>
                </c:pt>
                <c:pt idx="8">
                  <c:v>0.97699999999999998</c:v>
                </c:pt>
                <c:pt idx="9">
                  <c:v>0.96499999999999997</c:v>
                </c:pt>
                <c:pt idx="10">
                  <c:v>0.98299999999999998</c:v>
                </c:pt>
                <c:pt idx="11">
                  <c:v>0.99199999999999999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'[4]Dhulorujir khal (data)'!$I$84:$I$94</c:f>
            </c:numRef>
          </c:xVal>
          <c:yVal>
            <c:numRef>
              <c:f>'[4]Dhulorujir khal (data)'!$J$84:$J$94</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880320"/>
        <c:axId val="243881856"/>
      </c:scatterChart>
      <c:valAx>
        <c:axId val="243880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81856"/>
        <c:crosses val="autoZero"/>
        <c:crossBetween val="midCat"/>
      </c:valAx>
      <c:valAx>
        <c:axId val="243881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80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(data)'!$B$97:$B$110</c:f>
              <c:numCache>
                <c:formatCode>0.00</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'[4]Dhulorujir khal (data)'!$C$97:$C$110</c:f>
              <c:numCache>
                <c:formatCode>0.000</c:formatCode>
                <c:ptCount val="14"/>
                <c:pt idx="0">
                  <c:v>0.91900000000000004</c:v>
                </c:pt>
                <c:pt idx="1">
                  <c:v>0.91400000000000003</c:v>
                </c:pt>
                <c:pt idx="2">
                  <c:v>0.90500000000000003</c:v>
                </c:pt>
                <c:pt idx="3">
                  <c:v>0.27900000000000003</c:v>
                </c:pt>
                <c:pt idx="4">
                  <c:v>-0.115</c:v>
                </c:pt>
                <c:pt idx="5">
                  <c:v>-0.42199999999999999</c:v>
                </c:pt>
                <c:pt idx="6">
                  <c:v>-0.53400000000000003</c:v>
                </c:pt>
                <c:pt idx="7">
                  <c:v>-0.43099999999999999</c:v>
                </c:pt>
                <c:pt idx="8">
                  <c:v>-0.122</c:v>
                </c:pt>
                <c:pt idx="9">
                  <c:v>0.25800000000000001</c:v>
                </c:pt>
                <c:pt idx="10">
                  <c:v>1.08</c:v>
                </c:pt>
                <c:pt idx="11">
                  <c:v>1.069</c:v>
                </c:pt>
                <c:pt idx="12">
                  <c:v>1.0640000000000001</c:v>
                </c:pt>
                <c:pt idx="13">
                  <c:v>1.056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'[4]Dhulorujir khal (data)'!$I$97:$I$110</c:f>
            </c:numRef>
          </c:xVal>
          <c:yVal>
            <c:numRef>
              <c:f>'[4]Dhulorujir khal (data)'!$J$97:$J$110</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325376"/>
        <c:axId val="244493696"/>
      </c:scatterChart>
      <c:valAx>
        <c:axId val="2443253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93696"/>
        <c:crosses val="autoZero"/>
        <c:crossBetween val="midCat"/>
      </c:valAx>
      <c:valAx>
        <c:axId val="244493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25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(data)'!$B$113:$B$127</c:f>
              <c:numCache>
                <c:formatCode>0.00</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'[4]Dhulorujir khal (data)'!$C$113:$C$127</c:f>
              <c:numCache>
                <c:formatCode>0.000</c:formatCode>
                <c:ptCount val="15"/>
                <c:pt idx="0">
                  <c:v>0.88500000000000001</c:v>
                </c:pt>
                <c:pt idx="1">
                  <c:v>0.879</c:v>
                </c:pt>
                <c:pt idx="2">
                  <c:v>0.874</c:v>
                </c:pt>
                <c:pt idx="3">
                  <c:v>0.16900000000000001</c:v>
                </c:pt>
                <c:pt idx="4">
                  <c:v>-0.32200000000000001</c:v>
                </c:pt>
                <c:pt idx="5">
                  <c:v>-0.622</c:v>
                </c:pt>
                <c:pt idx="6">
                  <c:v>-0.72599999999999998</c:v>
                </c:pt>
                <c:pt idx="7">
                  <c:v>-0.621</c:v>
                </c:pt>
                <c:pt idx="8">
                  <c:v>-0.31</c:v>
                </c:pt>
                <c:pt idx="9">
                  <c:v>0.153</c:v>
                </c:pt>
                <c:pt idx="10">
                  <c:v>1.8740000000000001</c:v>
                </c:pt>
                <c:pt idx="11">
                  <c:v>1.865</c:v>
                </c:pt>
                <c:pt idx="12">
                  <c:v>0.47399999999999998</c:v>
                </c:pt>
                <c:pt idx="13">
                  <c:v>-0.34599999999999997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'[4]Dhulorujir khal (data)'!$I$114:$I$127</c:f>
            </c:numRef>
          </c:xVal>
          <c:yVal>
            <c:numRef>
              <c:f>'[4]Dhulorujir khal (data)'!$J$114:$J$127</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5464448"/>
        <c:axId val="245690368"/>
      </c:scatterChart>
      <c:valAx>
        <c:axId val="245464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690368"/>
        <c:crosses val="autoZero"/>
        <c:crossBetween val="midCat"/>
      </c:valAx>
      <c:valAx>
        <c:axId val="2456903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64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(data)'!$B$129:$B$143</c:f>
              <c:numCache>
                <c:formatCode>0.00</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'[4]Dhulorujir khal (data)'!$C$129:$C$143</c:f>
              <c:numCache>
                <c:formatCode>0.000</c:formatCode>
                <c:ptCount val="15"/>
                <c:pt idx="0">
                  <c:v>0.627</c:v>
                </c:pt>
                <c:pt idx="1">
                  <c:v>0.621</c:v>
                </c:pt>
                <c:pt idx="2">
                  <c:v>0.60799999999999998</c:v>
                </c:pt>
                <c:pt idx="3">
                  <c:v>-0.18</c:v>
                </c:pt>
                <c:pt idx="4">
                  <c:v>-0.56799999999999995</c:v>
                </c:pt>
                <c:pt idx="5">
                  <c:v>-0.77100000000000002</c:v>
                </c:pt>
                <c:pt idx="6">
                  <c:v>-0.873</c:v>
                </c:pt>
                <c:pt idx="7">
                  <c:v>-0.76800000000000002</c:v>
                </c:pt>
                <c:pt idx="8">
                  <c:v>-0.56200000000000006</c:v>
                </c:pt>
                <c:pt idx="9">
                  <c:v>0.23200000000000001</c:v>
                </c:pt>
                <c:pt idx="10">
                  <c:v>1.62</c:v>
                </c:pt>
                <c:pt idx="11">
                  <c:v>1.611</c:v>
                </c:pt>
                <c:pt idx="12">
                  <c:v>0.60740000000000005</c:v>
                </c:pt>
                <c:pt idx="13">
                  <c:v>-7.0999999999999994E-2</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'[4]Dhulorujir khal (data)'!$I$129:$I$143</c:f>
            </c:numRef>
          </c:xVal>
          <c:yVal>
            <c:numRef>
              <c:f>'[4]Dhulorujir khal (data)'!$J$129:$J$143</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5179392"/>
        <c:axId val="255206144"/>
      </c:scatterChart>
      <c:valAx>
        <c:axId val="2551793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206144"/>
        <c:crosses val="autoZero"/>
        <c:crossBetween val="midCat"/>
      </c:valAx>
      <c:valAx>
        <c:axId val="2552061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'[4]Dhulorujir khal (data)'!$B$146:$B$160</c:f>
              <c:numCache>
                <c:formatCode>0.00</c:formatCode>
                <c:ptCount val="15"/>
                <c:pt idx="0">
                  <c:v>0</c:v>
                </c:pt>
                <c:pt idx="1">
                  <c:v>5</c:v>
                </c:pt>
                <c:pt idx="2">
                  <c:v>10</c:v>
                </c:pt>
                <c:pt idx="3">
                  <c:v>11</c:v>
                </c:pt>
                <c:pt idx="4">
                  <c:v>12</c:v>
                </c:pt>
                <c:pt idx="5">
                  <c:v>14</c:v>
                </c:pt>
                <c:pt idx="6">
                  <c:v>16</c:v>
                </c:pt>
                <c:pt idx="7">
                  <c:v>18</c:v>
                </c:pt>
                <c:pt idx="8">
                  <c:v>20</c:v>
                </c:pt>
                <c:pt idx="9">
                  <c:v>21</c:v>
                </c:pt>
                <c:pt idx="10">
                  <c:v>22</c:v>
                </c:pt>
                <c:pt idx="11">
                  <c:v>25</c:v>
                </c:pt>
                <c:pt idx="12">
                  <c:v>30</c:v>
                </c:pt>
                <c:pt idx="13">
                  <c:v>35</c:v>
                </c:pt>
              </c:numCache>
            </c:numRef>
          </c:xVal>
          <c:yVal>
            <c:numRef>
              <c:f>'[4]Dhulorujir khal (data)'!$C$146:$C$160</c:f>
              <c:numCache>
                <c:formatCode>0.000</c:formatCode>
                <c:ptCount val="15"/>
                <c:pt idx="0">
                  <c:v>0.66800000000000004</c:v>
                </c:pt>
                <c:pt idx="1">
                  <c:v>0.68</c:v>
                </c:pt>
                <c:pt idx="2">
                  <c:v>0.68500000000000005</c:v>
                </c:pt>
                <c:pt idx="3">
                  <c:v>-0.38</c:v>
                </c:pt>
                <c:pt idx="4">
                  <c:v>-0.56999999999999995</c:v>
                </c:pt>
                <c:pt idx="5">
                  <c:v>-0.70199999999999996</c:v>
                </c:pt>
                <c:pt idx="6">
                  <c:v>-0.80300000000000005</c:v>
                </c:pt>
                <c:pt idx="7">
                  <c:v>-0.69699999999999995</c:v>
                </c:pt>
                <c:pt idx="8">
                  <c:v>-0.56299999999999994</c:v>
                </c:pt>
                <c:pt idx="9">
                  <c:v>-7.4999999999999997E-2</c:v>
                </c:pt>
                <c:pt idx="10">
                  <c:v>0.89700000000000002</c:v>
                </c:pt>
                <c:pt idx="11">
                  <c:v>0.92100000000000004</c:v>
                </c:pt>
                <c:pt idx="12">
                  <c:v>0.92500000000000004</c:v>
                </c:pt>
                <c:pt idx="13">
                  <c:v>0.93700000000000006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'[4]Dhulorujir khal (data)'!$I$146:$I$160</c:f>
            </c:numRef>
          </c:xVal>
          <c:yVal>
            <c:numRef>
              <c:f>'[4]Dhulorujir khal (data)'!$J$146:$J$160</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5363328"/>
        <c:axId val="255379712"/>
      </c:scatterChart>
      <c:valAx>
        <c:axId val="255363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379712"/>
        <c:crosses val="autoZero"/>
        <c:crossBetween val="midCat"/>
      </c:valAx>
      <c:valAx>
        <c:axId val="2553797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363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244506</xdr:colOff>
      <xdr:row>2</xdr:row>
      <xdr:rowOff>97134</xdr:rowOff>
    </xdr:from>
    <xdr:to>
      <xdr:col>19</xdr:col>
      <xdr:colOff>134815</xdr:colOff>
      <xdr:row>16</xdr:row>
      <xdr:rowOff>29159</xdr:rowOff>
    </xdr:to>
    <xdr:graphicFrame macro="">
      <xdr:nvGraphicFramePr>
        <xdr:cNvPr id="120"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121"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22"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23"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83</xdr:row>
      <xdr:rowOff>38817</xdr:rowOff>
    </xdr:from>
    <xdr:to>
      <xdr:col>19</xdr:col>
      <xdr:colOff>163973</xdr:colOff>
      <xdr:row>94</xdr:row>
      <xdr:rowOff>0</xdr:rowOff>
    </xdr:to>
    <xdr:graphicFrame macro="">
      <xdr:nvGraphicFramePr>
        <xdr:cNvPr id="124"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110</xdr:row>
      <xdr:rowOff>0</xdr:rowOff>
    </xdr:to>
    <xdr:graphicFrame macro="">
      <xdr:nvGraphicFramePr>
        <xdr:cNvPr id="125"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1522</xdr:colOff>
      <xdr:row>113</xdr:row>
      <xdr:rowOff>38817</xdr:rowOff>
    </xdr:from>
    <xdr:to>
      <xdr:col>19</xdr:col>
      <xdr:colOff>163973</xdr:colOff>
      <xdr:row>126</xdr:row>
      <xdr:rowOff>0</xdr:rowOff>
    </xdr:to>
    <xdr:graphicFrame macro="">
      <xdr:nvGraphicFramePr>
        <xdr:cNvPr id="126"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254225</xdr:colOff>
      <xdr:row>127</xdr:row>
      <xdr:rowOff>136010</xdr:rowOff>
    </xdr:from>
    <xdr:to>
      <xdr:col>19</xdr:col>
      <xdr:colOff>144534</xdr:colOff>
      <xdr:row>141</xdr:row>
      <xdr:rowOff>68035</xdr:rowOff>
    </xdr:to>
    <xdr:graphicFrame macro="">
      <xdr:nvGraphicFramePr>
        <xdr:cNvPr id="127"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263944</xdr:colOff>
      <xdr:row>144</xdr:row>
      <xdr:rowOff>126291</xdr:rowOff>
    </xdr:from>
    <xdr:to>
      <xdr:col>19</xdr:col>
      <xdr:colOff>154253</xdr:colOff>
      <xdr:row>158</xdr:row>
      <xdr:rowOff>58317</xdr:rowOff>
    </xdr:to>
    <xdr:graphicFrame macro="">
      <xdr:nvGraphicFramePr>
        <xdr:cNvPr id="128"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254226</xdr:colOff>
      <xdr:row>160</xdr:row>
      <xdr:rowOff>155449</xdr:rowOff>
    </xdr:from>
    <xdr:to>
      <xdr:col>19</xdr:col>
      <xdr:colOff>144535</xdr:colOff>
      <xdr:row>174</xdr:row>
      <xdr:rowOff>87474</xdr:rowOff>
    </xdr:to>
    <xdr:graphicFrame macro="">
      <xdr:nvGraphicFramePr>
        <xdr:cNvPr id="129"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1522</xdr:colOff>
      <xdr:row>177</xdr:row>
      <xdr:rowOff>126292</xdr:rowOff>
    </xdr:from>
    <xdr:to>
      <xdr:col>19</xdr:col>
      <xdr:colOff>163973</xdr:colOff>
      <xdr:row>189</xdr:row>
      <xdr:rowOff>97194</xdr:rowOff>
    </xdr:to>
    <xdr:graphicFrame macro="">
      <xdr:nvGraphicFramePr>
        <xdr:cNvPr id="130"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abSelected="1" topLeftCell="A169" zoomScale="180" zoomScaleNormal="180" zoomScaleSheetLayoutView="70" workbookViewId="0">
      <selection sqref="A1:XFD1048576"/>
    </sheetView>
  </sheetViews>
  <sheetFormatPr defaultRowHeight="12.75" x14ac:dyDescent="0.2"/>
  <cols>
    <col min="1" max="1" width="1.85546875" style="21" customWidth="1"/>
    <col min="2" max="2" width="8.140625" style="32" customWidth="1"/>
    <col min="3" max="3" width="8.5703125" style="33" customWidth="1"/>
    <col min="4" max="4" width="10.42578125" style="33" customWidth="1"/>
    <col min="5" max="7" width="8.140625" style="21" hidden="1" customWidth="1"/>
    <col min="8" max="8" width="7.5703125" style="21" hidden="1" customWidth="1"/>
    <col min="9" max="9" width="7.42578125" style="21" hidden="1" customWidth="1"/>
    <col min="10" max="10" width="7.42578125" style="44" hidden="1" customWidth="1"/>
    <col min="11" max="12" width="7.42578125" style="21" hidden="1" customWidth="1"/>
    <col min="13" max="13" width="8.85546875" style="21" hidden="1" customWidth="1"/>
    <col min="14" max="14" width="4.140625" style="21" customWidth="1"/>
    <col min="15" max="16" width="8.28515625" style="21" customWidth="1"/>
    <col min="17" max="17" width="7.28515625" style="21" customWidth="1"/>
    <col min="18" max="18" width="9.140625" style="21"/>
    <col min="19" max="19" width="28.7109375" style="21" customWidth="1"/>
    <col min="20" max="20" width="5.57031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9" t="s">
        <v>113</v>
      </c>
      <c r="B1" s="49"/>
      <c r="C1" s="49"/>
      <c r="D1" s="49"/>
      <c r="E1" s="49"/>
      <c r="F1" s="49"/>
      <c r="G1" s="49"/>
      <c r="H1" s="49"/>
      <c r="I1" s="49"/>
      <c r="J1" s="49"/>
      <c r="K1" s="49"/>
      <c r="L1" s="49"/>
      <c r="M1" s="49"/>
      <c r="N1" s="49"/>
      <c r="O1" s="49"/>
      <c r="P1" s="49"/>
      <c r="Q1" s="49"/>
      <c r="R1" s="49"/>
      <c r="S1" s="49"/>
      <c r="T1" s="49"/>
      <c r="U1" s="20"/>
      <c r="V1" s="20"/>
    </row>
    <row r="2" spans="1:22" ht="15" x14ac:dyDescent="0.2">
      <c r="B2" s="39"/>
      <c r="C2" s="22"/>
      <c r="D2" s="22"/>
      <c r="E2" s="39"/>
      <c r="F2" s="39"/>
      <c r="G2" s="39"/>
      <c r="H2" s="39"/>
      <c r="I2" s="39"/>
      <c r="J2" s="39"/>
      <c r="K2" s="39"/>
      <c r="L2" s="39"/>
      <c r="M2" s="39"/>
      <c r="N2" s="39"/>
      <c r="O2" s="39"/>
      <c r="P2" s="39"/>
      <c r="Q2" s="39"/>
      <c r="R2" s="39"/>
      <c r="S2" s="39"/>
      <c r="T2" s="20"/>
      <c r="U2" s="20"/>
      <c r="V2" s="20"/>
    </row>
    <row r="3" spans="1:22" ht="15" x14ac:dyDescent="0.2">
      <c r="B3" s="23" t="s">
        <v>74</v>
      </c>
      <c r="C3" s="23"/>
      <c r="D3" s="47">
        <v>0</v>
      </c>
      <c r="E3" s="47"/>
      <c r="J3" s="39"/>
      <c r="K3" s="39"/>
      <c r="L3" s="39"/>
      <c r="M3" s="39"/>
      <c r="N3" s="24"/>
      <c r="O3" s="24"/>
      <c r="P3" s="24"/>
    </row>
    <row r="4" spans="1:22" x14ac:dyDescent="0.2">
      <c r="B4" s="46"/>
      <c r="C4" s="46"/>
      <c r="D4" s="46"/>
      <c r="E4" s="46"/>
      <c r="F4" s="46"/>
      <c r="G4" s="46"/>
      <c r="I4" s="46" t="s">
        <v>75</v>
      </c>
      <c r="J4" s="46"/>
      <c r="K4" s="46"/>
      <c r="L4" s="46"/>
      <c r="M4" s="46"/>
      <c r="N4" s="25"/>
      <c r="O4" s="25"/>
      <c r="P4" s="25"/>
    </row>
    <row r="5" spans="1:22" x14ac:dyDescent="0.2">
      <c r="B5" s="26">
        <v>0</v>
      </c>
      <c r="C5" s="27">
        <v>1.097</v>
      </c>
      <c r="D5" s="27" t="s">
        <v>111</v>
      </c>
      <c r="E5" s="45"/>
      <c r="F5" s="45"/>
      <c r="G5" s="45"/>
      <c r="H5" s="45"/>
      <c r="I5" s="28"/>
      <c r="J5" s="29"/>
      <c r="K5" s="43"/>
      <c r="L5" s="45"/>
      <c r="M5" s="43"/>
      <c r="N5" s="30"/>
      <c r="O5" s="30"/>
      <c r="P5" s="30"/>
      <c r="R5" s="31"/>
    </row>
    <row r="6" spans="1:22" x14ac:dyDescent="0.2">
      <c r="B6" s="26">
        <v>5</v>
      </c>
      <c r="C6" s="27">
        <v>1.0840000000000001</v>
      </c>
      <c r="D6" s="27"/>
      <c r="E6" s="43">
        <f>(C5+C6)/2</f>
        <v>1.0905</v>
      </c>
      <c r="F6" s="45">
        <f>B6-B5</f>
        <v>5</v>
      </c>
      <c r="G6" s="43">
        <f>E6*F6</f>
        <v>5.4525000000000006</v>
      </c>
      <c r="H6" s="45"/>
      <c r="I6" s="26">
        <v>0</v>
      </c>
      <c r="J6" s="27">
        <v>1.097</v>
      </c>
      <c r="K6" s="43"/>
      <c r="L6" s="45"/>
      <c r="M6" s="43"/>
      <c r="N6" s="30"/>
      <c r="O6" s="30"/>
      <c r="P6" s="30"/>
      <c r="Q6" s="32"/>
      <c r="R6" s="31"/>
    </row>
    <row r="7" spans="1:22" x14ac:dyDescent="0.2">
      <c r="B7" s="26">
        <v>10</v>
      </c>
      <c r="C7" s="27">
        <v>1.0720000000000001</v>
      </c>
      <c r="D7" s="27" t="s">
        <v>24</v>
      </c>
      <c r="E7" s="43">
        <f t="shared" ref="E7:E18" si="0">(C6+C7)/2</f>
        <v>1.0780000000000001</v>
      </c>
      <c r="F7" s="45">
        <f t="shared" ref="F7:F18" si="1">B7-B6</f>
        <v>5</v>
      </c>
      <c r="G7" s="43">
        <f t="shared" ref="G7:G18" si="2">E7*F7</f>
        <v>5.3900000000000006</v>
      </c>
      <c r="H7" s="45"/>
      <c r="I7" s="26">
        <v>5</v>
      </c>
      <c r="J7" s="27">
        <v>1.0840000000000001</v>
      </c>
      <c r="K7" s="43">
        <f t="shared" ref="K7:K12" si="3">AVERAGE(J6,J7)</f>
        <v>1.0905</v>
      </c>
      <c r="L7" s="45">
        <f t="shared" ref="L7:L12" si="4">I7-I6</f>
        <v>5</v>
      </c>
      <c r="M7" s="43">
        <f t="shared" ref="M7:M18" si="5">L7*K7</f>
        <v>5.4525000000000006</v>
      </c>
      <c r="N7" s="30"/>
      <c r="O7" s="30"/>
      <c r="P7" s="30"/>
      <c r="Q7" s="32"/>
      <c r="R7" s="31"/>
    </row>
    <row r="8" spans="1:22" x14ac:dyDescent="0.2">
      <c r="B8" s="26">
        <v>12</v>
      </c>
      <c r="C8" s="27">
        <v>-3.0000000000000001E-3</v>
      </c>
      <c r="D8" s="27"/>
      <c r="E8" s="43">
        <f t="shared" si="0"/>
        <v>0.53450000000000009</v>
      </c>
      <c r="F8" s="45">
        <f t="shared" si="1"/>
        <v>2</v>
      </c>
      <c r="G8" s="43">
        <f t="shared" si="2"/>
        <v>1.0690000000000002</v>
      </c>
      <c r="H8" s="45"/>
      <c r="I8" s="26">
        <v>10</v>
      </c>
      <c r="J8" s="27">
        <v>1.0720000000000001</v>
      </c>
      <c r="K8" s="43">
        <f t="shared" si="3"/>
        <v>1.0780000000000001</v>
      </c>
      <c r="L8" s="45">
        <f t="shared" si="4"/>
        <v>5</v>
      </c>
      <c r="M8" s="43">
        <f t="shared" si="5"/>
        <v>5.3900000000000006</v>
      </c>
      <c r="N8" s="30"/>
      <c r="O8" s="30"/>
      <c r="P8" s="30"/>
      <c r="Q8" s="32"/>
      <c r="R8" s="31"/>
    </row>
    <row r="9" spans="1:22" x14ac:dyDescent="0.2">
      <c r="B9" s="26">
        <v>14</v>
      </c>
      <c r="C9" s="27">
        <v>-0.70299999999999996</v>
      </c>
      <c r="D9" s="27"/>
      <c r="E9" s="43">
        <f t="shared" si="0"/>
        <v>-0.35299999999999998</v>
      </c>
      <c r="F9" s="45">
        <f t="shared" si="1"/>
        <v>2</v>
      </c>
      <c r="G9" s="43">
        <f t="shared" si="2"/>
        <v>-0.70599999999999996</v>
      </c>
      <c r="H9" s="45"/>
      <c r="I9" s="26">
        <v>12</v>
      </c>
      <c r="J9" s="27">
        <v>-3.0000000000000001E-3</v>
      </c>
      <c r="K9" s="43">
        <f t="shared" si="3"/>
        <v>0.53450000000000009</v>
      </c>
      <c r="L9" s="45">
        <f t="shared" si="4"/>
        <v>2</v>
      </c>
      <c r="M9" s="43">
        <f t="shared" si="5"/>
        <v>1.0690000000000002</v>
      </c>
      <c r="N9" s="30"/>
      <c r="O9" s="30"/>
      <c r="P9" s="30"/>
      <c r="Q9" s="32"/>
      <c r="R9" s="31"/>
    </row>
    <row r="10" spans="1:22" x14ac:dyDescent="0.2">
      <c r="B10" s="26">
        <v>16</v>
      </c>
      <c r="C10" s="27">
        <v>-1.145</v>
      </c>
      <c r="D10" s="27"/>
      <c r="E10" s="43">
        <f t="shared" si="0"/>
        <v>-0.92399999999999993</v>
      </c>
      <c r="F10" s="45">
        <f t="shared" si="1"/>
        <v>2</v>
      </c>
      <c r="G10" s="43">
        <f t="shared" si="2"/>
        <v>-1.8479999999999999</v>
      </c>
      <c r="H10" s="45"/>
      <c r="I10" s="40">
        <f>I9+(J9-J10)*1.5</f>
        <v>14.9955</v>
      </c>
      <c r="J10" s="41">
        <v>-2</v>
      </c>
      <c r="K10" s="43">
        <f t="shared" si="3"/>
        <v>-1.0015000000000001</v>
      </c>
      <c r="L10" s="45">
        <f t="shared" si="4"/>
        <v>2.9954999999999998</v>
      </c>
      <c r="M10" s="43">
        <f t="shared" si="5"/>
        <v>-2.9999932500000002</v>
      </c>
      <c r="N10" s="30"/>
      <c r="O10" s="30"/>
      <c r="P10" s="30"/>
      <c r="Q10" s="32"/>
      <c r="R10" s="31"/>
    </row>
    <row r="11" spans="1:22" x14ac:dyDescent="0.2">
      <c r="B11" s="26">
        <v>18</v>
      </c>
      <c r="C11" s="27">
        <v>-1.252</v>
      </c>
      <c r="D11" s="27" t="s">
        <v>23</v>
      </c>
      <c r="E11" s="43">
        <f t="shared" si="0"/>
        <v>-1.1985000000000001</v>
      </c>
      <c r="F11" s="45">
        <f t="shared" si="1"/>
        <v>2</v>
      </c>
      <c r="G11" s="43">
        <f t="shared" si="2"/>
        <v>-2.3970000000000002</v>
      </c>
      <c r="H11" s="45"/>
      <c r="I11" s="50">
        <f>I10+2.5</f>
        <v>17.4955</v>
      </c>
      <c r="J11" s="51">
        <f>J10</f>
        <v>-2</v>
      </c>
      <c r="K11" s="43">
        <f t="shared" si="3"/>
        <v>-2</v>
      </c>
      <c r="L11" s="45">
        <f t="shared" si="4"/>
        <v>2.5</v>
      </c>
      <c r="M11" s="43">
        <f t="shared" si="5"/>
        <v>-5</v>
      </c>
      <c r="N11" s="30"/>
      <c r="O11" s="30"/>
      <c r="P11" s="30"/>
      <c r="Q11" s="32"/>
      <c r="R11" s="31"/>
    </row>
    <row r="12" spans="1:22" x14ac:dyDescent="0.2">
      <c r="B12" s="26">
        <v>20</v>
      </c>
      <c r="C12" s="27">
        <v>-1.1479999999999999</v>
      </c>
      <c r="D12" s="27"/>
      <c r="E12" s="43">
        <f t="shared" si="0"/>
        <v>-1.2</v>
      </c>
      <c r="F12" s="45">
        <f t="shared" si="1"/>
        <v>2</v>
      </c>
      <c r="G12" s="43">
        <f t="shared" si="2"/>
        <v>-2.4</v>
      </c>
      <c r="H12" s="45"/>
      <c r="I12" s="40">
        <f>I11+2.5</f>
        <v>19.9955</v>
      </c>
      <c r="J12" s="41">
        <f>J10</f>
        <v>-2</v>
      </c>
      <c r="K12" s="43">
        <f t="shared" si="3"/>
        <v>-2</v>
      </c>
      <c r="L12" s="45">
        <f t="shared" si="4"/>
        <v>2.5</v>
      </c>
      <c r="M12" s="43">
        <f t="shared" si="5"/>
        <v>-5</v>
      </c>
      <c r="N12" s="30"/>
      <c r="O12" s="30"/>
      <c r="P12" s="30"/>
      <c r="Q12" s="32"/>
      <c r="R12" s="31"/>
    </row>
    <row r="13" spans="1:22" x14ac:dyDescent="0.2">
      <c r="B13" s="26">
        <v>22</v>
      </c>
      <c r="C13" s="27">
        <v>-0.66100000000000003</v>
      </c>
      <c r="D13" s="27"/>
      <c r="E13" s="43">
        <f t="shared" si="0"/>
        <v>-0.90449999999999997</v>
      </c>
      <c r="F13" s="45">
        <f t="shared" si="1"/>
        <v>2</v>
      </c>
      <c r="G13" s="43">
        <f t="shared" si="2"/>
        <v>-1.8089999999999999</v>
      </c>
      <c r="H13" s="45"/>
      <c r="I13" s="40">
        <f>I12+(J13-J12)*1.5</f>
        <v>21.945499999999999</v>
      </c>
      <c r="J13" s="42">
        <v>-0.7</v>
      </c>
      <c r="K13" s="43">
        <f>AVERAGE(J12,J13)</f>
        <v>-1.35</v>
      </c>
      <c r="L13" s="45">
        <f>I13-I12</f>
        <v>1.9499999999999993</v>
      </c>
      <c r="M13" s="43">
        <f t="shared" si="5"/>
        <v>-2.6324999999999994</v>
      </c>
      <c r="N13" s="34"/>
      <c r="O13" s="34"/>
      <c r="P13" s="34"/>
      <c r="Q13" s="32"/>
      <c r="R13" s="31"/>
    </row>
    <row r="14" spans="1:22" x14ac:dyDescent="0.2">
      <c r="B14" s="26">
        <v>24</v>
      </c>
      <c r="C14" s="27">
        <v>0.30199999999999999</v>
      </c>
      <c r="D14" s="27"/>
      <c r="E14" s="43">
        <f t="shared" si="0"/>
        <v>-0.17950000000000002</v>
      </c>
      <c r="F14" s="45">
        <f t="shared" si="1"/>
        <v>2</v>
      </c>
      <c r="G14" s="43">
        <f t="shared" si="2"/>
        <v>-0.35900000000000004</v>
      </c>
      <c r="H14" s="45"/>
      <c r="I14" s="26">
        <v>22</v>
      </c>
      <c r="J14" s="27">
        <v>-0.66100000000000003</v>
      </c>
      <c r="K14" s="43">
        <f t="shared" ref="K14:K18" si="6">AVERAGE(J13,J14)</f>
        <v>-0.68049999999999999</v>
      </c>
      <c r="L14" s="45">
        <f t="shared" ref="L14:L18" si="7">I14-I13</f>
        <v>5.4500000000000881E-2</v>
      </c>
      <c r="M14" s="43">
        <f t="shared" si="5"/>
        <v>-3.7087250000000599E-2</v>
      </c>
      <c r="N14" s="30"/>
      <c r="O14" s="30"/>
      <c r="P14" s="30"/>
      <c r="Q14" s="32"/>
      <c r="R14" s="31"/>
    </row>
    <row r="15" spans="1:22" x14ac:dyDescent="0.2">
      <c r="B15" s="26">
        <v>26</v>
      </c>
      <c r="C15" s="27">
        <v>1.2350000000000001</v>
      </c>
      <c r="D15" s="27" t="s">
        <v>22</v>
      </c>
      <c r="E15" s="43">
        <f t="shared" si="0"/>
        <v>0.76850000000000007</v>
      </c>
      <c r="F15" s="45">
        <f t="shared" si="1"/>
        <v>2</v>
      </c>
      <c r="G15" s="43">
        <f t="shared" si="2"/>
        <v>1.5370000000000001</v>
      </c>
      <c r="H15" s="23"/>
      <c r="I15" s="26">
        <v>24</v>
      </c>
      <c r="J15" s="27">
        <v>0.30199999999999999</v>
      </c>
      <c r="K15" s="43">
        <f t="shared" si="6"/>
        <v>-0.17950000000000002</v>
      </c>
      <c r="L15" s="45">
        <f t="shared" si="7"/>
        <v>2</v>
      </c>
      <c r="M15" s="43">
        <f t="shared" si="5"/>
        <v>-0.35900000000000004</v>
      </c>
      <c r="N15" s="34"/>
      <c r="O15" s="34"/>
      <c r="P15" s="34"/>
      <c r="Q15" s="32"/>
      <c r="R15" s="31"/>
    </row>
    <row r="16" spans="1:22" x14ac:dyDescent="0.2">
      <c r="B16" s="26">
        <v>30</v>
      </c>
      <c r="C16" s="27">
        <v>1.2290000000000001</v>
      </c>
      <c r="D16" s="27"/>
      <c r="E16" s="43">
        <f t="shared" si="0"/>
        <v>1.2320000000000002</v>
      </c>
      <c r="F16" s="45">
        <f t="shared" si="1"/>
        <v>4</v>
      </c>
      <c r="G16" s="43">
        <f t="shared" si="2"/>
        <v>4.9280000000000008</v>
      </c>
      <c r="H16" s="23"/>
      <c r="I16" s="26">
        <v>26</v>
      </c>
      <c r="J16" s="27">
        <v>1.2350000000000001</v>
      </c>
      <c r="K16" s="43">
        <f t="shared" si="6"/>
        <v>0.76850000000000007</v>
      </c>
      <c r="L16" s="45">
        <f t="shared" si="7"/>
        <v>2</v>
      </c>
      <c r="M16" s="43">
        <f t="shared" si="5"/>
        <v>1.5370000000000001</v>
      </c>
      <c r="N16" s="34"/>
      <c r="O16" s="34"/>
      <c r="P16" s="34"/>
      <c r="Q16" s="32"/>
      <c r="R16" s="31"/>
    </row>
    <row r="17" spans="2:18" x14ac:dyDescent="0.2">
      <c r="B17" s="26">
        <v>35</v>
      </c>
      <c r="C17" s="27">
        <v>1.222</v>
      </c>
      <c r="D17" s="27"/>
      <c r="E17" s="43">
        <f t="shared" si="0"/>
        <v>1.2255</v>
      </c>
      <c r="F17" s="45">
        <f t="shared" si="1"/>
        <v>5</v>
      </c>
      <c r="G17" s="43">
        <f t="shared" si="2"/>
        <v>6.1275000000000004</v>
      </c>
      <c r="H17" s="23"/>
      <c r="I17" s="26">
        <v>30</v>
      </c>
      <c r="J17" s="27">
        <v>1.2290000000000001</v>
      </c>
      <c r="K17" s="43">
        <f t="shared" si="6"/>
        <v>1.2320000000000002</v>
      </c>
      <c r="L17" s="45">
        <f t="shared" si="7"/>
        <v>4</v>
      </c>
      <c r="M17" s="43">
        <f t="shared" si="5"/>
        <v>4.9280000000000008</v>
      </c>
      <c r="N17" s="30"/>
      <c r="O17" s="30"/>
      <c r="P17" s="30"/>
      <c r="R17" s="31"/>
    </row>
    <row r="18" spans="2:18" x14ac:dyDescent="0.2">
      <c r="B18" s="26">
        <v>40</v>
      </c>
      <c r="C18" s="27">
        <v>1.2090000000000001</v>
      </c>
      <c r="D18" s="27" t="s">
        <v>111</v>
      </c>
      <c r="E18" s="43">
        <f t="shared" si="0"/>
        <v>1.2155</v>
      </c>
      <c r="F18" s="45">
        <f t="shared" si="1"/>
        <v>5</v>
      </c>
      <c r="G18" s="43">
        <f t="shared" si="2"/>
        <v>6.0775000000000006</v>
      </c>
      <c r="H18" s="23"/>
      <c r="I18" s="26">
        <v>35</v>
      </c>
      <c r="J18" s="27">
        <v>1.222</v>
      </c>
      <c r="K18" s="43">
        <f t="shared" si="6"/>
        <v>1.2255</v>
      </c>
      <c r="L18" s="45">
        <f t="shared" si="7"/>
        <v>5</v>
      </c>
      <c r="M18" s="43">
        <f t="shared" si="5"/>
        <v>6.1275000000000004</v>
      </c>
      <c r="N18" s="30"/>
      <c r="O18" s="30"/>
      <c r="P18" s="30"/>
      <c r="R18" s="31"/>
    </row>
    <row r="19" spans="2:18" ht="15" x14ac:dyDescent="0.2">
      <c r="B19" s="39"/>
      <c r="C19" s="22"/>
      <c r="D19" s="22"/>
      <c r="E19" s="39"/>
      <c r="F19" s="45"/>
      <c r="G19" s="43"/>
      <c r="H19" s="48" t="s">
        <v>76</v>
      </c>
      <c r="I19" s="48"/>
      <c r="J19" s="43" t="e">
        <f>#REF!</f>
        <v>#REF!</v>
      </c>
      <c r="K19" s="43" t="s">
        <v>77</v>
      </c>
      <c r="L19" s="45" t="e">
        <f>#REF!</f>
        <v>#REF!</v>
      </c>
      <c r="M19" s="43" t="e">
        <f>J19-L19</f>
        <v>#REF!</v>
      </c>
      <c r="N19" s="34"/>
      <c r="O19" s="24"/>
      <c r="P19" s="24"/>
    </row>
    <row r="20" spans="2:18" ht="15" x14ac:dyDescent="0.2">
      <c r="B20" s="23" t="s">
        <v>74</v>
      </c>
      <c r="C20" s="23"/>
      <c r="D20" s="47">
        <v>0.1</v>
      </c>
      <c r="E20" s="47"/>
      <c r="J20" s="39"/>
      <c r="K20" s="39"/>
      <c r="L20" s="39"/>
      <c r="M20" s="39"/>
      <c r="N20" s="24"/>
      <c r="O20" s="24"/>
      <c r="P20" s="24"/>
    </row>
    <row r="21" spans="2:18" x14ac:dyDescent="0.2">
      <c r="B21" s="46"/>
      <c r="C21" s="46"/>
      <c r="D21" s="46"/>
      <c r="E21" s="46"/>
      <c r="F21" s="46"/>
      <c r="G21" s="46"/>
      <c r="H21" s="21" t="s">
        <v>78</v>
      </c>
      <c r="I21" s="46" t="s">
        <v>75</v>
      </c>
      <c r="J21" s="46"/>
      <c r="K21" s="46"/>
      <c r="L21" s="46"/>
      <c r="M21" s="46"/>
      <c r="N21" s="25"/>
      <c r="O21" s="25"/>
      <c r="P21" s="25"/>
    </row>
    <row r="22" spans="2:18" x14ac:dyDescent="0.2">
      <c r="B22" s="26">
        <v>0</v>
      </c>
      <c r="C22" s="27">
        <v>0.755</v>
      </c>
      <c r="D22" s="27" t="s">
        <v>112</v>
      </c>
      <c r="E22" s="45"/>
      <c r="F22" s="45"/>
      <c r="G22" s="45"/>
      <c r="H22" s="45"/>
      <c r="I22" s="28"/>
      <c r="J22" s="29"/>
      <c r="K22" s="43"/>
      <c r="L22" s="45"/>
      <c r="M22" s="43"/>
      <c r="N22" s="30"/>
      <c r="O22" s="30"/>
      <c r="P22" s="30"/>
      <c r="R22" s="31"/>
    </row>
    <row r="23" spans="2:18" x14ac:dyDescent="0.2">
      <c r="B23" s="26">
        <v>5</v>
      </c>
      <c r="C23" s="27">
        <v>0.748</v>
      </c>
      <c r="D23" s="27"/>
      <c r="E23" s="43">
        <f>(C22+C23)/2</f>
        <v>0.75150000000000006</v>
      </c>
      <c r="F23" s="45">
        <f>B23-B22</f>
        <v>5</v>
      </c>
      <c r="G23" s="43">
        <f>E23*F23</f>
        <v>3.7575000000000003</v>
      </c>
      <c r="H23" s="45"/>
      <c r="I23" s="26">
        <v>0</v>
      </c>
      <c r="J23" s="27">
        <v>0.755</v>
      </c>
      <c r="K23" s="43"/>
      <c r="L23" s="45"/>
      <c r="M23" s="43"/>
      <c r="N23" s="30"/>
      <c r="O23" s="30"/>
      <c r="P23" s="30"/>
      <c r="Q23" s="32"/>
      <c r="R23" s="31"/>
    </row>
    <row r="24" spans="2:18" x14ac:dyDescent="0.2">
      <c r="B24" s="26">
        <v>10</v>
      </c>
      <c r="C24" s="27">
        <v>0.73499999999999999</v>
      </c>
      <c r="D24" s="27" t="s">
        <v>24</v>
      </c>
      <c r="E24" s="43">
        <f t="shared" ref="E24:E37" si="8">(C23+C24)/2</f>
        <v>0.74150000000000005</v>
      </c>
      <c r="F24" s="45">
        <f t="shared" ref="F24:F37" si="9">B24-B23</f>
        <v>5</v>
      </c>
      <c r="G24" s="43">
        <f t="shared" ref="G24:G37" si="10">E24*F24</f>
        <v>3.7075000000000005</v>
      </c>
      <c r="H24" s="45"/>
      <c r="I24" s="26">
        <v>5</v>
      </c>
      <c r="J24" s="27">
        <v>0.748</v>
      </c>
      <c r="K24" s="43">
        <f t="shared" ref="K24:K29" si="11">AVERAGE(J23,J24)</f>
        <v>0.75150000000000006</v>
      </c>
      <c r="L24" s="45">
        <f t="shared" ref="L24:L29" si="12">I24-I23</f>
        <v>5</v>
      </c>
      <c r="M24" s="43">
        <f t="shared" ref="M24:M37" si="13">L24*K24</f>
        <v>3.7575000000000003</v>
      </c>
      <c r="N24" s="30"/>
      <c r="O24" s="30"/>
      <c r="P24" s="30"/>
      <c r="Q24" s="32"/>
      <c r="R24" s="31"/>
    </row>
    <row r="25" spans="2:18" x14ac:dyDescent="0.2">
      <c r="B25" s="26">
        <v>11</v>
      </c>
      <c r="C25" s="27">
        <v>-3.0000000000000001E-3</v>
      </c>
      <c r="D25" s="27"/>
      <c r="E25" s="43">
        <f t="shared" si="8"/>
        <v>0.36599999999999999</v>
      </c>
      <c r="F25" s="45">
        <f t="shared" si="9"/>
        <v>1</v>
      </c>
      <c r="G25" s="43">
        <f t="shared" si="10"/>
        <v>0.36599999999999999</v>
      </c>
      <c r="H25" s="45"/>
      <c r="I25" s="26">
        <v>10</v>
      </c>
      <c r="J25" s="27">
        <v>0.73499999999999999</v>
      </c>
      <c r="K25" s="43">
        <f t="shared" si="11"/>
        <v>0.74150000000000005</v>
      </c>
      <c r="L25" s="45">
        <f t="shared" si="12"/>
        <v>5</v>
      </c>
      <c r="M25" s="43">
        <f t="shared" si="13"/>
        <v>3.7075000000000005</v>
      </c>
      <c r="N25" s="30"/>
      <c r="O25" s="30"/>
      <c r="P25" s="30"/>
      <c r="Q25" s="32"/>
      <c r="R25" s="31"/>
    </row>
    <row r="26" spans="2:18" x14ac:dyDescent="0.2">
      <c r="B26" s="26">
        <v>13</v>
      </c>
      <c r="C26" s="27">
        <v>-0.29099999999999998</v>
      </c>
      <c r="D26" s="27"/>
      <c r="E26" s="43">
        <f t="shared" si="8"/>
        <v>-0.14699999999999999</v>
      </c>
      <c r="F26" s="45">
        <f t="shared" si="9"/>
        <v>2</v>
      </c>
      <c r="G26" s="43">
        <f t="shared" si="10"/>
        <v>-0.29399999999999998</v>
      </c>
      <c r="H26" s="45"/>
      <c r="I26" s="26">
        <v>11</v>
      </c>
      <c r="J26" s="27">
        <v>-3.0000000000000001E-3</v>
      </c>
      <c r="K26" s="43">
        <f t="shared" si="11"/>
        <v>0.36599999999999999</v>
      </c>
      <c r="L26" s="45">
        <f t="shared" si="12"/>
        <v>1</v>
      </c>
      <c r="M26" s="43">
        <f t="shared" si="13"/>
        <v>0.36599999999999999</v>
      </c>
      <c r="N26" s="30"/>
      <c r="O26" s="30"/>
      <c r="P26" s="30"/>
      <c r="Q26" s="32"/>
      <c r="R26" s="31"/>
    </row>
    <row r="27" spans="2:18" x14ac:dyDescent="0.2">
      <c r="B27" s="26">
        <v>15</v>
      </c>
      <c r="C27" s="27">
        <v>-0.52500000000000002</v>
      </c>
      <c r="D27" s="27"/>
      <c r="E27" s="43">
        <f t="shared" si="8"/>
        <v>-0.40800000000000003</v>
      </c>
      <c r="F27" s="45">
        <f t="shared" si="9"/>
        <v>2</v>
      </c>
      <c r="G27" s="43">
        <f t="shared" si="10"/>
        <v>-0.81600000000000006</v>
      </c>
      <c r="H27" s="45"/>
      <c r="I27" s="26">
        <v>13</v>
      </c>
      <c r="J27" s="27">
        <v>-0.29099999999999998</v>
      </c>
      <c r="K27" s="43">
        <f t="shared" si="11"/>
        <v>-0.14699999999999999</v>
      </c>
      <c r="L27" s="45">
        <f t="shared" si="12"/>
        <v>2</v>
      </c>
      <c r="M27" s="43">
        <f t="shared" si="13"/>
        <v>-0.29399999999999998</v>
      </c>
      <c r="N27" s="30"/>
      <c r="O27" s="30"/>
      <c r="P27" s="30"/>
      <c r="Q27" s="32"/>
      <c r="R27" s="31"/>
    </row>
    <row r="28" spans="2:18" x14ac:dyDescent="0.2">
      <c r="B28" s="26">
        <v>17</v>
      </c>
      <c r="C28" s="27">
        <v>-0.75</v>
      </c>
      <c r="D28" s="27"/>
      <c r="E28" s="43">
        <f t="shared" si="8"/>
        <v>-0.63749999999999996</v>
      </c>
      <c r="F28" s="45">
        <f t="shared" si="9"/>
        <v>2</v>
      </c>
      <c r="G28" s="43">
        <f t="shared" si="10"/>
        <v>-1.2749999999999999</v>
      </c>
      <c r="H28" s="45"/>
      <c r="I28" s="26">
        <v>15</v>
      </c>
      <c r="J28" s="27">
        <v>-0.52500000000000002</v>
      </c>
      <c r="K28" s="43">
        <f t="shared" si="11"/>
        <v>-0.40800000000000003</v>
      </c>
      <c r="L28" s="45">
        <f t="shared" si="12"/>
        <v>2</v>
      </c>
      <c r="M28" s="43">
        <f t="shared" si="13"/>
        <v>-0.81600000000000006</v>
      </c>
      <c r="N28" s="30"/>
      <c r="O28" s="30"/>
      <c r="P28" s="30"/>
      <c r="Q28" s="32"/>
      <c r="R28" s="31"/>
    </row>
    <row r="29" spans="2:18" x14ac:dyDescent="0.2">
      <c r="B29" s="26">
        <v>19</v>
      </c>
      <c r="C29" s="27">
        <v>-0.85699999999999998</v>
      </c>
      <c r="D29" s="27" t="s">
        <v>23</v>
      </c>
      <c r="E29" s="43">
        <f t="shared" si="8"/>
        <v>-0.80349999999999999</v>
      </c>
      <c r="F29" s="45">
        <f t="shared" si="9"/>
        <v>2</v>
      </c>
      <c r="G29" s="43">
        <f t="shared" si="10"/>
        <v>-1.607</v>
      </c>
      <c r="H29" s="45"/>
      <c r="I29" s="40">
        <f>I28+(J28-J29)*1.5</f>
        <v>17.212499999999999</v>
      </c>
      <c r="J29" s="41">
        <v>-2</v>
      </c>
      <c r="K29" s="43">
        <f t="shared" si="11"/>
        <v>-1.2625</v>
      </c>
      <c r="L29" s="45">
        <f t="shared" si="12"/>
        <v>2.2124999999999986</v>
      </c>
      <c r="M29" s="43">
        <f t="shared" si="13"/>
        <v>-2.7932812499999979</v>
      </c>
      <c r="N29" s="30"/>
      <c r="O29" s="30"/>
      <c r="P29" s="30"/>
      <c r="Q29" s="32"/>
      <c r="R29" s="31"/>
    </row>
    <row r="30" spans="2:18" x14ac:dyDescent="0.2">
      <c r="B30" s="26">
        <v>21</v>
      </c>
      <c r="C30" s="27">
        <v>-0.752</v>
      </c>
      <c r="D30" s="27"/>
      <c r="E30" s="43">
        <f t="shared" si="8"/>
        <v>-0.80449999999999999</v>
      </c>
      <c r="F30" s="45">
        <f t="shared" si="9"/>
        <v>2</v>
      </c>
      <c r="G30" s="43">
        <f t="shared" si="10"/>
        <v>-1.609</v>
      </c>
      <c r="H30" s="45"/>
      <c r="I30" s="50">
        <f>I29+2.5</f>
        <v>19.712499999999999</v>
      </c>
      <c r="J30" s="51">
        <f>J29</f>
        <v>-2</v>
      </c>
      <c r="K30" s="43">
        <f>AVERAGE(J29,J30)</f>
        <v>-2</v>
      </c>
      <c r="L30" s="45">
        <f>I30-I29</f>
        <v>2.5</v>
      </c>
      <c r="M30" s="43">
        <f t="shared" si="13"/>
        <v>-5</v>
      </c>
      <c r="N30" s="34"/>
      <c r="O30" s="34"/>
      <c r="P30" s="34"/>
      <c r="Q30" s="32"/>
      <c r="R30" s="31"/>
    </row>
    <row r="31" spans="2:18" x14ac:dyDescent="0.2">
      <c r="B31" s="26">
        <v>23</v>
      </c>
      <c r="C31" s="27">
        <v>-0.53400000000000003</v>
      </c>
      <c r="D31" s="27"/>
      <c r="E31" s="43">
        <f t="shared" si="8"/>
        <v>-0.64300000000000002</v>
      </c>
      <c r="F31" s="45">
        <f t="shared" si="9"/>
        <v>2</v>
      </c>
      <c r="G31" s="43">
        <f t="shared" si="10"/>
        <v>-1.286</v>
      </c>
      <c r="H31" s="45"/>
      <c r="I31" s="40">
        <f>I30+2.5</f>
        <v>22.212499999999999</v>
      </c>
      <c r="J31" s="41">
        <f>J29</f>
        <v>-2</v>
      </c>
      <c r="K31" s="43">
        <f t="shared" ref="K31:K37" si="14">AVERAGE(J30,J31)</f>
        <v>-2</v>
      </c>
      <c r="L31" s="45">
        <f t="shared" ref="L31:L37" si="15">I31-I30</f>
        <v>2.5</v>
      </c>
      <c r="M31" s="43">
        <f t="shared" si="13"/>
        <v>-5</v>
      </c>
      <c r="N31" s="30"/>
      <c r="O31" s="30"/>
      <c r="P31" s="30"/>
      <c r="Q31" s="32"/>
      <c r="R31" s="31"/>
    </row>
    <row r="32" spans="2:18" x14ac:dyDescent="0.2">
      <c r="B32" s="26">
        <v>25</v>
      </c>
      <c r="C32" s="27">
        <v>-0.28899999999999998</v>
      </c>
      <c r="D32" s="27"/>
      <c r="E32" s="43">
        <f t="shared" si="8"/>
        <v>-0.41149999999999998</v>
      </c>
      <c r="F32" s="45">
        <f t="shared" si="9"/>
        <v>2</v>
      </c>
      <c r="G32" s="43">
        <f t="shared" si="10"/>
        <v>-0.82299999999999995</v>
      </c>
      <c r="H32" s="23"/>
      <c r="I32" s="40">
        <f>I31+(J32-J31)*1.5</f>
        <v>24.762499999999999</v>
      </c>
      <c r="J32" s="42">
        <v>-0.3</v>
      </c>
      <c r="K32" s="43">
        <f t="shared" si="14"/>
        <v>-1.1499999999999999</v>
      </c>
      <c r="L32" s="45">
        <f t="shared" si="15"/>
        <v>2.5500000000000007</v>
      </c>
      <c r="M32" s="43">
        <f t="shared" si="13"/>
        <v>-2.9325000000000006</v>
      </c>
      <c r="N32" s="34"/>
      <c r="O32" s="34"/>
      <c r="P32" s="34"/>
      <c r="Q32" s="32"/>
      <c r="R32" s="31"/>
    </row>
    <row r="33" spans="2:18" x14ac:dyDescent="0.2">
      <c r="B33" s="26">
        <v>27</v>
      </c>
      <c r="C33" s="27">
        <v>0.10199999999999999</v>
      </c>
      <c r="D33" s="27"/>
      <c r="E33" s="43">
        <f t="shared" si="8"/>
        <v>-9.35E-2</v>
      </c>
      <c r="F33" s="45">
        <f t="shared" si="9"/>
        <v>2</v>
      </c>
      <c r="G33" s="43">
        <f t="shared" si="10"/>
        <v>-0.187</v>
      </c>
      <c r="H33" s="23"/>
      <c r="I33" s="26">
        <v>25</v>
      </c>
      <c r="J33" s="27">
        <v>-0.28899999999999998</v>
      </c>
      <c r="K33" s="43">
        <f t="shared" si="14"/>
        <v>-0.29449999999999998</v>
      </c>
      <c r="L33" s="45">
        <f t="shared" si="15"/>
        <v>0.23750000000000071</v>
      </c>
      <c r="M33" s="43">
        <f t="shared" si="13"/>
        <v>-6.9943750000000207E-2</v>
      </c>
      <c r="N33" s="34"/>
      <c r="O33" s="34"/>
      <c r="P33" s="34"/>
      <c r="Q33" s="32"/>
      <c r="R33" s="31"/>
    </row>
    <row r="34" spans="2:18" x14ac:dyDescent="0.2">
      <c r="B34" s="26">
        <v>28</v>
      </c>
      <c r="C34" s="27">
        <v>1.0089999999999999</v>
      </c>
      <c r="D34" s="27" t="s">
        <v>22</v>
      </c>
      <c r="E34" s="43">
        <f t="shared" si="8"/>
        <v>0.55549999999999999</v>
      </c>
      <c r="F34" s="45">
        <f t="shared" si="9"/>
        <v>1</v>
      </c>
      <c r="G34" s="43">
        <f t="shared" si="10"/>
        <v>0.55549999999999999</v>
      </c>
      <c r="H34" s="23"/>
      <c r="I34" s="26">
        <v>27</v>
      </c>
      <c r="J34" s="27">
        <v>0.10199999999999999</v>
      </c>
      <c r="K34" s="43">
        <f t="shared" si="14"/>
        <v>-9.35E-2</v>
      </c>
      <c r="L34" s="45">
        <f t="shared" si="15"/>
        <v>2</v>
      </c>
      <c r="M34" s="43">
        <f t="shared" si="13"/>
        <v>-0.187</v>
      </c>
      <c r="N34" s="30"/>
      <c r="O34" s="30"/>
      <c r="P34" s="30"/>
      <c r="R34" s="31"/>
    </row>
    <row r="35" spans="2:18" x14ac:dyDescent="0.2">
      <c r="B35" s="26">
        <v>33</v>
      </c>
      <c r="C35" s="27">
        <v>0.98799999999999999</v>
      </c>
      <c r="D35" s="27"/>
      <c r="E35" s="43">
        <f t="shared" si="8"/>
        <v>0.99849999999999994</v>
      </c>
      <c r="F35" s="45">
        <f t="shared" si="9"/>
        <v>5</v>
      </c>
      <c r="G35" s="43">
        <f t="shared" si="10"/>
        <v>4.9924999999999997</v>
      </c>
      <c r="H35" s="23"/>
      <c r="I35" s="26">
        <v>28</v>
      </c>
      <c r="J35" s="27">
        <v>1.0089999999999999</v>
      </c>
      <c r="K35" s="43">
        <f t="shared" si="14"/>
        <v>0.55549999999999999</v>
      </c>
      <c r="L35" s="45">
        <f t="shared" si="15"/>
        <v>1</v>
      </c>
      <c r="M35" s="43">
        <f t="shared" si="13"/>
        <v>0.55549999999999999</v>
      </c>
      <c r="N35" s="30"/>
      <c r="O35" s="30"/>
      <c r="P35" s="30"/>
      <c r="R35" s="31"/>
    </row>
    <row r="36" spans="2:18" x14ac:dyDescent="0.2">
      <c r="B36" s="26">
        <v>38</v>
      </c>
      <c r="C36" s="27">
        <v>0.98299999999999998</v>
      </c>
      <c r="D36" s="27"/>
      <c r="E36" s="43">
        <f t="shared" si="8"/>
        <v>0.98550000000000004</v>
      </c>
      <c r="F36" s="45">
        <f t="shared" si="9"/>
        <v>5</v>
      </c>
      <c r="G36" s="43">
        <f t="shared" si="10"/>
        <v>4.9275000000000002</v>
      </c>
      <c r="H36" s="23"/>
      <c r="I36" s="26">
        <v>33</v>
      </c>
      <c r="J36" s="27">
        <v>0.98799999999999999</v>
      </c>
      <c r="K36" s="43">
        <f t="shared" si="14"/>
        <v>0.99849999999999994</v>
      </c>
      <c r="L36" s="45">
        <f t="shared" si="15"/>
        <v>5</v>
      </c>
      <c r="M36" s="43">
        <f t="shared" si="13"/>
        <v>4.9924999999999997</v>
      </c>
      <c r="N36" s="30"/>
      <c r="O36" s="30"/>
      <c r="P36" s="30"/>
      <c r="R36" s="31"/>
    </row>
    <row r="37" spans="2:18" x14ac:dyDescent="0.2">
      <c r="B37" s="28">
        <v>43</v>
      </c>
      <c r="C37" s="36">
        <v>0.97599999999999998</v>
      </c>
      <c r="D37" s="27" t="s">
        <v>112</v>
      </c>
      <c r="E37" s="43">
        <f t="shared" si="8"/>
        <v>0.97950000000000004</v>
      </c>
      <c r="F37" s="45">
        <f t="shared" si="9"/>
        <v>5</v>
      </c>
      <c r="G37" s="43">
        <f t="shared" si="10"/>
        <v>4.8975</v>
      </c>
      <c r="I37" s="26">
        <v>38</v>
      </c>
      <c r="J37" s="27">
        <v>0.98299999999999998</v>
      </c>
      <c r="K37" s="43">
        <f t="shared" si="14"/>
        <v>0.98550000000000004</v>
      </c>
      <c r="L37" s="45">
        <f t="shared" si="15"/>
        <v>5</v>
      </c>
      <c r="M37" s="43">
        <f t="shared" si="13"/>
        <v>4.9275000000000002</v>
      </c>
      <c r="N37" s="30"/>
      <c r="O37" s="30"/>
      <c r="P37" s="30"/>
      <c r="R37" s="31"/>
    </row>
    <row r="38" spans="2:18" ht="15" x14ac:dyDescent="0.2">
      <c r="B38" s="39"/>
      <c r="C38" s="22"/>
      <c r="D38" s="22"/>
      <c r="E38" s="39"/>
      <c r="F38" s="45"/>
      <c r="G38" s="43"/>
      <c r="H38" s="48" t="s">
        <v>76</v>
      </c>
      <c r="I38" s="48"/>
      <c r="J38" s="43" t="e">
        <f>#REF!</f>
        <v>#REF!</v>
      </c>
      <c r="K38" s="43" t="s">
        <v>77</v>
      </c>
      <c r="L38" s="45" t="e">
        <f>#REF!</f>
        <v>#REF!</v>
      </c>
      <c r="M38" s="43" t="e">
        <f>J38-L38</f>
        <v>#REF!</v>
      </c>
      <c r="N38" s="34"/>
      <c r="O38" s="24"/>
      <c r="P38" s="24"/>
    </row>
    <row r="39" spans="2:18" ht="15" x14ac:dyDescent="0.2">
      <c r="B39" s="23" t="s">
        <v>74</v>
      </c>
      <c r="C39" s="23"/>
      <c r="D39" s="47">
        <v>0.2</v>
      </c>
      <c r="E39" s="47"/>
      <c r="J39" s="39"/>
      <c r="K39" s="39"/>
      <c r="L39" s="39"/>
      <c r="M39" s="39"/>
      <c r="N39" s="24"/>
      <c r="O39" s="24"/>
      <c r="P39" s="35"/>
    </row>
    <row r="40" spans="2:18" x14ac:dyDescent="0.2">
      <c r="B40" s="46"/>
      <c r="C40" s="46"/>
      <c r="D40" s="46"/>
      <c r="E40" s="46"/>
      <c r="F40" s="46"/>
      <c r="G40" s="46"/>
      <c r="H40" s="21" t="s">
        <v>78</v>
      </c>
      <c r="I40" s="46" t="s">
        <v>75</v>
      </c>
      <c r="J40" s="46"/>
      <c r="K40" s="46"/>
      <c r="L40" s="46"/>
      <c r="M40" s="46"/>
      <c r="N40" s="25"/>
      <c r="O40" s="25"/>
      <c r="P40" s="25"/>
    </row>
    <row r="41" spans="2:18" x14ac:dyDescent="0.2">
      <c r="B41" s="26">
        <v>0</v>
      </c>
      <c r="C41" s="27">
        <v>0.69299999999999995</v>
      </c>
      <c r="D41" s="27" t="s">
        <v>112</v>
      </c>
      <c r="E41" s="45"/>
      <c r="F41" s="45"/>
      <c r="G41" s="45"/>
      <c r="H41" s="45"/>
      <c r="I41" s="28"/>
      <c r="J41" s="29"/>
      <c r="K41" s="43"/>
      <c r="L41" s="45"/>
      <c r="M41" s="43"/>
      <c r="N41" s="30"/>
      <c r="O41" s="30"/>
      <c r="P41" s="30"/>
      <c r="R41" s="31"/>
    </row>
    <row r="42" spans="2:18" x14ac:dyDescent="0.2">
      <c r="B42" s="26">
        <v>5</v>
      </c>
      <c r="C42" s="27">
        <v>0.68400000000000005</v>
      </c>
      <c r="D42" s="27"/>
      <c r="E42" s="43">
        <f>(C41+C42)/2</f>
        <v>0.6885</v>
      </c>
      <c r="F42" s="45">
        <f>B42-B41</f>
        <v>5</v>
      </c>
      <c r="G42" s="43">
        <f>E42*F42</f>
        <v>3.4424999999999999</v>
      </c>
      <c r="H42" s="45"/>
      <c r="I42" s="26"/>
      <c r="J42" s="26"/>
      <c r="K42" s="43"/>
      <c r="L42" s="45"/>
      <c r="M42" s="43"/>
      <c r="N42" s="30"/>
      <c r="O42" s="30"/>
      <c r="P42" s="30"/>
      <c r="Q42" s="32"/>
      <c r="R42" s="31"/>
    </row>
    <row r="43" spans="2:18" x14ac:dyDescent="0.2">
      <c r="B43" s="26">
        <v>10</v>
      </c>
      <c r="C43" s="27">
        <v>0.67200000000000004</v>
      </c>
      <c r="D43" s="27" t="s">
        <v>24</v>
      </c>
      <c r="E43" s="43">
        <f t="shared" ref="E43:E56" si="16">(C42+C43)/2</f>
        <v>0.67800000000000005</v>
      </c>
      <c r="F43" s="45">
        <f t="shared" ref="F43:F56" si="17">B43-B42</f>
        <v>5</v>
      </c>
      <c r="G43" s="43">
        <f t="shared" ref="G43:G56" si="18">E43*F43</f>
        <v>3.39</v>
      </c>
      <c r="H43" s="45"/>
      <c r="I43" s="26"/>
      <c r="J43" s="26"/>
      <c r="K43" s="43"/>
      <c r="L43" s="45"/>
      <c r="M43" s="43"/>
      <c r="N43" s="30"/>
      <c r="O43" s="30"/>
      <c r="P43" s="30"/>
      <c r="Q43" s="32"/>
      <c r="R43" s="31"/>
    </row>
    <row r="44" spans="2:18" x14ac:dyDescent="0.2">
      <c r="B44" s="26">
        <v>11</v>
      </c>
      <c r="C44" s="27">
        <v>9.8000000000000004E-2</v>
      </c>
      <c r="D44" s="27"/>
      <c r="E44" s="43">
        <f t="shared" si="16"/>
        <v>0.38500000000000001</v>
      </c>
      <c r="F44" s="45">
        <f t="shared" si="17"/>
        <v>1</v>
      </c>
      <c r="G44" s="43">
        <f t="shared" si="18"/>
        <v>0.38500000000000001</v>
      </c>
      <c r="H44" s="45"/>
      <c r="I44" s="26"/>
      <c r="J44" s="26"/>
      <c r="K44" s="43"/>
      <c r="L44" s="45"/>
      <c r="M44" s="43"/>
      <c r="N44" s="30"/>
      <c r="O44" s="30"/>
      <c r="P44" s="30"/>
      <c r="Q44" s="32"/>
      <c r="R44" s="31"/>
    </row>
    <row r="45" spans="2:18" x14ac:dyDescent="0.2">
      <c r="B45" s="26">
        <v>13</v>
      </c>
      <c r="C45" s="27">
        <v>-0.19600000000000001</v>
      </c>
      <c r="D45" s="27"/>
      <c r="E45" s="43">
        <f t="shared" si="16"/>
        <v>-4.9000000000000002E-2</v>
      </c>
      <c r="F45" s="45">
        <f t="shared" si="17"/>
        <v>2</v>
      </c>
      <c r="G45" s="43">
        <f t="shared" si="18"/>
        <v>-9.8000000000000004E-2</v>
      </c>
      <c r="H45" s="45"/>
      <c r="I45" s="26"/>
      <c r="J45" s="26"/>
      <c r="K45" s="43"/>
      <c r="L45" s="45"/>
      <c r="M45" s="43"/>
      <c r="N45" s="30"/>
      <c r="O45" s="30"/>
      <c r="P45" s="30"/>
      <c r="Q45" s="32"/>
      <c r="R45" s="31"/>
    </row>
    <row r="46" spans="2:18" x14ac:dyDescent="0.2">
      <c r="B46" s="26">
        <v>15</v>
      </c>
      <c r="C46" s="27">
        <v>-0.38700000000000001</v>
      </c>
      <c r="D46" s="27"/>
      <c r="E46" s="43">
        <f t="shared" si="16"/>
        <v>-0.29149999999999998</v>
      </c>
      <c r="F46" s="45">
        <f t="shared" si="17"/>
        <v>2</v>
      </c>
      <c r="G46" s="43">
        <f t="shared" si="18"/>
        <v>-0.58299999999999996</v>
      </c>
      <c r="H46" s="45"/>
      <c r="I46" s="26"/>
      <c r="J46" s="26"/>
      <c r="K46" s="43"/>
      <c r="L46" s="45"/>
      <c r="M46" s="43"/>
      <c r="N46" s="30"/>
      <c r="O46" s="30"/>
      <c r="P46" s="30"/>
      <c r="Q46" s="32"/>
      <c r="R46" s="31"/>
    </row>
    <row r="47" spans="2:18" x14ac:dyDescent="0.2">
      <c r="B47" s="26">
        <v>17</v>
      </c>
      <c r="C47" s="27">
        <v>-0.4698</v>
      </c>
      <c r="D47" s="27"/>
      <c r="E47" s="43">
        <f t="shared" si="16"/>
        <v>-0.4284</v>
      </c>
      <c r="F47" s="45">
        <f t="shared" si="17"/>
        <v>2</v>
      </c>
      <c r="G47" s="43">
        <f t="shared" si="18"/>
        <v>-0.85680000000000001</v>
      </c>
      <c r="H47" s="45"/>
      <c r="I47" s="26">
        <v>0</v>
      </c>
      <c r="J47" s="27">
        <v>0.69299999999999995</v>
      </c>
      <c r="K47" s="43"/>
      <c r="L47" s="45"/>
      <c r="M47" s="43"/>
      <c r="N47" s="30"/>
      <c r="O47" s="30"/>
      <c r="P47" s="30"/>
      <c r="Q47" s="32"/>
      <c r="R47" s="31"/>
    </row>
    <row r="48" spans="2:18" x14ac:dyDescent="0.2">
      <c r="B48" s="26">
        <v>19</v>
      </c>
      <c r="C48" s="27">
        <v>-0.59799999999999998</v>
      </c>
      <c r="D48" s="27" t="s">
        <v>23</v>
      </c>
      <c r="E48" s="43">
        <f t="shared" si="16"/>
        <v>-0.53390000000000004</v>
      </c>
      <c r="F48" s="45">
        <f t="shared" si="17"/>
        <v>2</v>
      </c>
      <c r="G48" s="43">
        <f t="shared" si="18"/>
        <v>-1.0678000000000001</v>
      </c>
      <c r="H48" s="45"/>
      <c r="I48" s="26">
        <v>5</v>
      </c>
      <c r="J48" s="27">
        <v>0.68400000000000005</v>
      </c>
      <c r="K48" s="43">
        <f t="shared" ref="K48" si="19">AVERAGE(J47,J48)</f>
        <v>0.6885</v>
      </c>
      <c r="L48" s="45">
        <f t="shared" ref="L48" si="20">I48-I47</f>
        <v>5</v>
      </c>
      <c r="M48" s="43">
        <f t="shared" ref="M48:M61" si="21">L48*K48</f>
        <v>3.4424999999999999</v>
      </c>
      <c r="N48" s="30"/>
      <c r="O48" s="30"/>
      <c r="P48" s="30"/>
      <c r="Q48" s="32"/>
      <c r="R48" s="31"/>
    </row>
    <row r="49" spans="2:18" x14ac:dyDescent="0.2">
      <c r="B49" s="26">
        <v>21</v>
      </c>
      <c r="C49" s="27">
        <v>-0.497</v>
      </c>
      <c r="D49" s="27"/>
      <c r="E49" s="43">
        <f t="shared" si="16"/>
        <v>-0.54749999999999999</v>
      </c>
      <c r="F49" s="45">
        <f t="shared" si="17"/>
        <v>2</v>
      </c>
      <c r="G49" s="43">
        <f t="shared" si="18"/>
        <v>-1.095</v>
      </c>
      <c r="H49" s="45"/>
      <c r="I49" s="26">
        <v>10</v>
      </c>
      <c r="J49" s="27">
        <v>0.67200000000000004</v>
      </c>
      <c r="K49" s="43">
        <f>AVERAGE(J48,J49)</f>
        <v>0.67800000000000005</v>
      </c>
      <c r="L49" s="45">
        <f>I49-I48</f>
        <v>5</v>
      </c>
      <c r="M49" s="43">
        <f t="shared" si="21"/>
        <v>3.39</v>
      </c>
      <c r="N49" s="34"/>
      <c r="O49" s="34"/>
      <c r="P49" s="34"/>
      <c r="Q49" s="32"/>
      <c r="R49" s="31"/>
    </row>
    <row r="50" spans="2:18" x14ac:dyDescent="0.2">
      <c r="B50" s="26">
        <v>23</v>
      </c>
      <c r="C50" s="27">
        <v>-0.38200000000000001</v>
      </c>
      <c r="D50" s="27"/>
      <c r="E50" s="43">
        <f t="shared" si="16"/>
        <v>-0.4395</v>
      </c>
      <c r="F50" s="45">
        <f t="shared" si="17"/>
        <v>2</v>
      </c>
      <c r="G50" s="43">
        <f t="shared" si="18"/>
        <v>-0.879</v>
      </c>
      <c r="H50" s="45"/>
      <c r="I50" s="26">
        <v>11</v>
      </c>
      <c r="J50" s="27">
        <v>9.8000000000000004E-2</v>
      </c>
      <c r="K50" s="43">
        <f t="shared" ref="K50:K61" si="22">AVERAGE(J49,J50)</f>
        <v>0.38500000000000001</v>
      </c>
      <c r="L50" s="45">
        <f t="shared" ref="L50:L61" si="23">I50-I49</f>
        <v>1</v>
      </c>
      <c r="M50" s="43">
        <f t="shared" si="21"/>
        <v>0.38500000000000001</v>
      </c>
      <c r="N50" s="30"/>
      <c r="O50" s="30"/>
      <c r="P50" s="30"/>
      <c r="Q50" s="32"/>
      <c r="R50" s="31"/>
    </row>
    <row r="51" spans="2:18" x14ac:dyDescent="0.2">
      <c r="B51" s="26">
        <v>25</v>
      </c>
      <c r="C51" s="27">
        <v>-0.20200000000000001</v>
      </c>
      <c r="D51" s="27"/>
      <c r="E51" s="43">
        <f t="shared" si="16"/>
        <v>-0.29200000000000004</v>
      </c>
      <c r="F51" s="45">
        <f t="shared" si="17"/>
        <v>2</v>
      </c>
      <c r="G51" s="43">
        <f t="shared" si="18"/>
        <v>-0.58400000000000007</v>
      </c>
      <c r="H51" s="23"/>
      <c r="I51" s="26">
        <v>13</v>
      </c>
      <c r="J51" s="27">
        <v>-0.19600000000000001</v>
      </c>
      <c r="K51" s="43">
        <f t="shared" si="22"/>
        <v>-4.9000000000000002E-2</v>
      </c>
      <c r="L51" s="45">
        <f t="shared" si="23"/>
        <v>2</v>
      </c>
      <c r="M51" s="43">
        <f t="shared" si="21"/>
        <v>-9.8000000000000004E-2</v>
      </c>
      <c r="N51" s="34"/>
      <c r="O51" s="34"/>
      <c r="P51" s="34"/>
      <c r="Q51" s="32"/>
      <c r="R51" s="31"/>
    </row>
    <row r="52" spans="2:18" x14ac:dyDescent="0.2">
      <c r="B52" s="26">
        <v>27</v>
      </c>
      <c r="C52" s="27">
        <v>9.9000000000000005E-2</v>
      </c>
      <c r="D52" s="27"/>
      <c r="E52" s="43">
        <f t="shared" si="16"/>
        <v>-5.1500000000000004E-2</v>
      </c>
      <c r="F52" s="45">
        <f t="shared" si="17"/>
        <v>2</v>
      </c>
      <c r="G52" s="43">
        <f t="shared" si="18"/>
        <v>-0.10300000000000001</v>
      </c>
      <c r="H52" s="23"/>
      <c r="I52" s="40">
        <f>I51+(J51-J52)*1.5</f>
        <v>15.706</v>
      </c>
      <c r="J52" s="41">
        <v>-2</v>
      </c>
      <c r="K52" s="43">
        <f t="shared" si="22"/>
        <v>-1.0980000000000001</v>
      </c>
      <c r="L52" s="45">
        <f t="shared" si="23"/>
        <v>2.7059999999999995</v>
      </c>
      <c r="M52" s="43">
        <f t="shared" si="21"/>
        <v>-2.9711879999999997</v>
      </c>
      <c r="N52" s="34"/>
      <c r="O52" s="34"/>
      <c r="P52" s="34"/>
      <c r="Q52" s="32"/>
      <c r="R52" s="31"/>
    </row>
    <row r="53" spans="2:18" x14ac:dyDescent="0.2">
      <c r="B53" s="26">
        <v>28</v>
      </c>
      <c r="C53" s="27">
        <v>0.77300000000000002</v>
      </c>
      <c r="D53" s="27" t="s">
        <v>22</v>
      </c>
      <c r="E53" s="43">
        <f t="shared" si="16"/>
        <v>0.436</v>
      </c>
      <c r="F53" s="45">
        <f t="shared" si="17"/>
        <v>1</v>
      </c>
      <c r="G53" s="43">
        <f t="shared" si="18"/>
        <v>0.436</v>
      </c>
      <c r="H53" s="23"/>
      <c r="I53" s="50">
        <f>I52+2.5</f>
        <v>18.206</v>
      </c>
      <c r="J53" s="51">
        <f>J52</f>
        <v>-2</v>
      </c>
      <c r="K53" s="43">
        <f t="shared" si="22"/>
        <v>-2</v>
      </c>
      <c r="L53" s="45">
        <f t="shared" si="23"/>
        <v>2.5</v>
      </c>
      <c r="M53" s="43">
        <f t="shared" si="21"/>
        <v>-5</v>
      </c>
      <c r="N53" s="30"/>
      <c r="O53" s="30"/>
      <c r="P53" s="30"/>
      <c r="R53" s="31"/>
    </row>
    <row r="54" spans="2:18" x14ac:dyDescent="0.2">
      <c r="B54" s="26">
        <v>33</v>
      </c>
      <c r="C54" s="27">
        <v>0.78500000000000003</v>
      </c>
      <c r="D54" s="27"/>
      <c r="E54" s="43">
        <f t="shared" si="16"/>
        <v>0.77900000000000003</v>
      </c>
      <c r="F54" s="45">
        <f t="shared" si="17"/>
        <v>5</v>
      </c>
      <c r="G54" s="43">
        <f t="shared" si="18"/>
        <v>3.895</v>
      </c>
      <c r="H54" s="23"/>
      <c r="I54" s="40">
        <f>I53+2.5</f>
        <v>20.706</v>
      </c>
      <c r="J54" s="41">
        <f>J52</f>
        <v>-2</v>
      </c>
      <c r="K54" s="43">
        <f t="shared" si="22"/>
        <v>-2</v>
      </c>
      <c r="L54" s="45">
        <f t="shared" si="23"/>
        <v>2.5</v>
      </c>
      <c r="M54" s="43">
        <f t="shared" si="21"/>
        <v>-5</v>
      </c>
      <c r="N54" s="30"/>
      <c r="O54" s="30"/>
      <c r="P54" s="30"/>
      <c r="R54" s="31"/>
    </row>
    <row r="55" spans="2:18" x14ac:dyDescent="0.2">
      <c r="B55" s="26">
        <v>38</v>
      </c>
      <c r="C55" s="27">
        <v>0.79800000000000004</v>
      </c>
      <c r="D55" s="27"/>
      <c r="E55" s="43">
        <f t="shared" si="16"/>
        <v>0.79150000000000009</v>
      </c>
      <c r="F55" s="45">
        <f t="shared" si="17"/>
        <v>5</v>
      </c>
      <c r="G55" s="43">
        <f t="shared" si="18"/>
        <v>3.9575000000000005</v>
      </c>
      <c r="H55" s="23"/>
      <c r="I55" s="40">
        <f>I54+(J55-J54)*1.5</f>
        <v>23.180999999999997</v>
      </c>
      <c r="J55" s="42">
        <v>-0.35</v>
      </c>
      <c r="K55" s="43">
        <f t="shared" si="22"/>
        <v>-1.175</v>
      </c>
      <c r="L55" s="45">
        <f t="shared" si="23"/>
        <v>2.4749999999999979</v>
      </c>
      <c r="M55" s="43">
        <f t="shared" si="21"/>
        <v>-2.9081249999999974</v>
      </c>
      <c r="N55" s="30"/>
      <c r="O55" s="30"/>
      <c r="P55" s="30"/>
      <c r="R55" s="31"/>
    </row>
    <row r="56" spans="2:18" x14ac:dyDescent="0.2">
      <c r="B56" s="28">
        <v>43</v>
      </c>
      <c r="C56" s="36">
        <v>0.80400000000000005</v>
      </c>
      <c r="D56" s="27" t="s">
        <v>112</v>
      </c>
      <c r="E56" s="43">
        <f t="shared" si="16"/>
        <v>0.80100000000000005</v>
      </c>
      <c r="F56" s="45">
        <f t="shared" si="17"/>
        <v>5</v>
      </c>
      <c r="G56" s="43">
        <f t="shared" si="18"/>
        <v>4.0049999999999999</v>
      </c>
      <c r="I56" s="26">
        <v>25</v>
      </c>
      <c r="J56" s="27">
        <v>-0.20200000000000001</v>
      </c>
      <c r="K56" s="43">
        <f t="shared" si="22"/>
        <v>-0.27600000000000002</v>
      </c>
      <c r="L56" s="45">
        <f t="shared" si="23"/>
        <v>1.8190000000000026</v>
      </c>
      <c r="M56" s="43">
        <f t="shared" si="21"/>
        <v>-0.50204400000000071</v>
      </c>
      <c r="N56" s="30"/>
      <c r="O56" s="30"/>
      <c r="P56" s="30"/>
      <c r="R56" s="31"/>
    </row>
    <row r="57" spans="2:18" x14ac:dyDescent="0.2">
      <c r="B57" s="28"/>
      <c r="C57" s="36"/>
      <c r="D57" s="36"/>
      <c r="E57" s="43"/>
      <c r="F57" s="45"/>
      <c r="G57" s="43"/>
      <c r="I57" s="26">
        <v>27</v>
      </c>
      <c r="J57" s="27">
        <v>9.9000000000000005E-2</v>
      </c>
      <c r="K57" s="43">
        <f t="shared" si="22"/>
        <v>-5.1500000000000004E-2</v>
      </c>
      <c r="L57" s="45">
        <f t="shared" si="23"/>
        <v>2</v>
      </c>
      <c r="M57" s="43">
        <f t="shared" si="21"/>
        <v>-0.10300000000000001</v>
      </c>
      <c r="O57" s="34"/>
      <c r="P57" s="34"/>
    </row>
    <row r="58" spans="2:18" x14ac:dyDescent="0.2">
      <c r="B58" s="28"/>
      <c r="C58" s="36"/>
      <c r="D58" s="36"/>
      <c r="E58" s="43"/>
      <c r="F58" s="45"/>
      <c r="G58" s="43"/>
      <c r="I58" s="26">
        <v>28</v>
      </c>
      <c r="J58" s="27">
        <v>0.77300000000000002</v>
      </c>
      <c r="K58" s="43">
        <f t="shared" si="22"/>
        <v>0.436</v>
      </c>
      <c r="L58" s="45">
        <f t="shared" si="23"/>
        <v>1</v>
      </c>
      <c r="M58" s="43">
        <f t="shared" si="21"/>
        <v>0.436</v>
      </c>
      <c r="O58" s="24"/>
      <c r="P58" s="24"/>
    </row>
    <row r="59" spans="2:18" x14ac:dyDescent="0.2">
      <c r="B59" s="28"/>
      <c r="C59" s="36"/>
      <c r="D59" s="36"/>
      <c r="E59" s="43"/>
      <c r="F59" s="45"/>
      <c r="G59" s="43"/>
      <c r="I59" s="26">
        <v>33</v>
      </c>
      <c r="J59" s="27">
        <v>0.78500000000000003</v>
      </c>
      <c r="K59" s="43">
        <f t="shared" si="22"/>
        <v>0.77900000000000003</v>
      </c>
      <c r="L59" s="45">
        <f t="shared" si="23"/>
        <v>5</v>
      </c>
      <c r="M59" s="43">
        <f t="shared" si="21"/>
        <v>3.895</v>
      </c>
      <c r="O59" s="24"/>
      <c r="P59" s="24"/>
    </row>
    <row r="60" spans="2:18" x14ac:dyDescent="0.2">
      <c r="B60" s="28"/>
      <c r="C60" s="36"/>
      <c r="D60" s="36"/>
      <c r="E60" s="43"/>
      <c r="F60" s="45"/>
      <c r="G60" s="43"/>
      <c r="I60" s="26">
        <v>38</v>
      </c>
      <c r="J60" s="27">
        <v>0.79800000000000004</v>
      </c>
      <c r="K60" s="43">
        <f t="shared" si="22"/>
        <v>0.79150000000000009</v>
      </c>
      <c r="L60" s="45">
        <f t="shared" si="23"/>
        <v>5</v>
      </c>
      <c r="M60" s="43">
        <f t="shared" si="21"/>
        <v>3.9575000000000005</v>
      </c>
      <c r="O60" s="24"/>
      <c r="P60" s="24"/>
    </row>
    <row r="61" spans="2:18" x14ac:dyDescent="0.2">
      <c r="B61" s="28"/>
      <c r="C61" s="36"/>
      <c r="D61" s="36"/>
      <c r="E61" s="43"/>
      <c r="F61" s="45"/>
      <c r="G61" s="43"/>
      <c r="I61" s="28">
        <v>43</v>
      </c>
      <c r="J61" s="36">
        <v>0.80400000000000005</v>
      </c>
      <c r="K61" s="43">
        <f t="shared" si="22"/>
        <v>0.80100000000000005</v>
      </c>
      <c r="L61" s="45">
        <f t="shared" si="23"/>
        <v>5</v>
      </c>
      <c r="M61" s="43">
        <f t="shared" si="21"/>
        <v>4.0049999999999999</v>
      </c>
      <c r="O61" s="24"/>
      <c r="P61" s="24"/>
    </row>
    <row r="62" spans="2:18" x14ac:dyDescent="0.2">
      <c r="B62" s="28"/>
      <c r="C62" s="36"/>
      <c r="D62" s="36"/>
      <c r="E62" s="43"/>
      <c r="F62" s="45"/>
      <c r="G62" s="43"/>
      <c r="I62" s="28"/>
      <c r="J62" s="28"/>
      <c r="K62" s="43"/>
      <c r="L62" s="45"/>
      <c r="M62" s="43"/>
      <c r="O62" s="24"/>
      <c r="P62" s="24"/>
    </row>
    <row r="63" spans="2:18" ht="15" x14ac:dyDescent="0.2">
      <c r="B63" s="23" t="s">
        <v>74</v>
      </c>
      <c r="C63" s="23"/>
      <c r="D63" s="47">
        <v>0.3</v>
      </c>
      <c r="E63" s="47"/>
      <c r="J63" s="39"/>
      <c r="K63" s="39"/>
      <c r="L63" s="39"/>
      <c r="M63" s="39"/>
      <c r="N63" s="24"/>
      <c r="O63" s="24"/>
      <c r="P63" s="35"/>
    </row>
    <row r="64" spans="2:18" x14ac:dyDescent="0.2">
      <c r="B64" s="46"/>
      <c r="C64" s="46"/>
      <c r="D64" s="46"/>
      <c r="E64" s="46"/>
      <c r="F64" s="46"/>
      <c r="G64" s="46"/>
      <c r="H64" s="21" t="s">
        <v>78</v>
      </c>
      <c r="I64" s="46" t="s">
        <v>75</v>
      </c>
      <c r="J64" s="46"/>
      <c r="K64" s="46"/>
      <c r="L64" s="46"/>
      <c r="M64" s="46"/>
      <c r="N64" s="25"/>
      <c r="O64" s="25"/>
      <c r="P64" s="25"/>
    </row>
    <row r="65" spans="2:18" x14ac:dyDescent="0.2">
      <c r="B65" s="26">
        <v>0</v>
      </c>
      <c r="C65" s="27">
        <v>-0.52500000000000002</v>
      </c>
      <c r="D65" s="27" t="s">
        <v>114</v>
      </c>
      <c r="E65" s="45"/>
      <c r="F65" s="45"/>
      <c r="G65" s="45"/>
      <c r="H65" s="45"/>
      <c r="I65" s="28"/>
      <c r="J65" s="29"/>
      <c r="K65" s="43"/>
      <c r="L65" s="45"/>
      <c r="M65" s="43"/>
      <c r="N65" s="30"/>
      <c r="O65" s="30"/>
      <c r="P65" s="30"/>
      <c r="R65" s="31"/>
    </row>
    <row r="66" spans="2:18" x14ac:dyDescent="0.2">
      <c r="B66" s="26">
        <v>2</v>
      </c>
      <c r="C66" s="27">
        <v>6.7000000000000004E-2</v>
      </c>
      <c r="D66" s="27"/>
      <c r="E66" s="43">
        <f>(C65+C66)/2</f>
        <v>-0.22900000000000001</v>
      </c>
      <c r="F66" s="45">
        <f>B66-B65</f>
        <v>2</v>
      </c>
      <c r="G66" s="43">
        <f>E66*F66</f>
        <v>-0.45800000000000002</v>
      </c>
      <c r="H66" s="45"/>
      <c r="I66" s="26"/>
      <c r="J66" s="26"/>
      <c r="K66" s="43"/>
      <c r="L66" s="45"/>
      <c r="M66" s="43"/>
      <c r="N66" s="30"/>
      <c r="O66" s="30"/>
      <c r="P66" s="30"/>
      <c r="Q66" s="32"/>
      <c r="R66" s="31"/>
    </row>
    <row r="67" spans="2:18" x14ac:dyDescent="0.2">
      <c r="B67" s="26">
        <v>5</v>
      </c>
      <c r="C67" s="27">
        <v>1.8640000000000001</v>
      </c>
      <c r="D67" s="27"/>
      <c r="E67" s="43">
        <f t="shared" ref="E67:E80" si="24">(C66+C67)/2</f>
        <v>0.96550000000000002</v>
      </c>
      <c r="F67" s="45">
        <f t="shared" ref="F67:F80" si="25">B67-B66</f>
        <v>3</v>
      </c>
      <c r="G67" s="43">
        <f t="shared" ref="G67:G80" si="26">E67*F67</f>
        <v>2.8965000000000001</v>
      </c>
      <c r="H67" s="45"/>
      <c r="I67" s="26"/>
      <c r="J67" s="26"/>
      <c r="K67" s="43"/>
      <c r="L67" s="45"/>
      <c r="M67" s="43"/>
      <c r="N67" s="30"/>
      <c r="O67" s="30"/>
      <c r="P67" s="30"/>
      <c r="Q67" s="32"/>
      <c r="R67" s="31"/>
    </row>
    <row r="68" spans="2:18" x14ac:dyDescent="0.2">
      <c r="B68" s="26">
        <v>6</v>
      </c>
      <c r="C68" s="27">
        <v>1.853</v>
      </c>
      <c r="D68" s="27" t="s">
        <v>24</v>
      </c>
      <c r="E68" s="43">
        <f t="shared" si="24"/>
        <v>1.8585</v>
      </c>
      <c r="F68" s="45">
        <f t="shared" si="25"/>
        <v>1</v>
      </c>
      <c r="G68" s="43">
        <f t="shared" si="26"/>
        <v>1.8585</v>
      </c>
      <c r="H68" s="45"/>
      <c r="I68" s="26"/>
      <c r="J68" s="26"/>
      <c r="K68" s="43"/>
      <c r="L68" s="45"/>
      <c r="M68" s="43"/>
      <c r="N68" s="30"/>
      <c r="O68" s="30"/>
      <c r="P68" s="30"/>
      <c r="Q68" s="32"/>
      <c r="R68" s="31"/>
    </row>
    <row r="69" spans="2:18" x14ac:dyDescent="0.2">
      <c r="B69" s="26">
        <v>7</v>
      </c>
      <c r="C69" s="27">
        <v>0.84099999999999997</v>
      </c>
      <c r="D69" s="27"/>
      <c r="E69" s="43">
        <f t="shared" si="24"/>
        <v>1.347</v>
      </c>
      <c r="F69" s="45">
        <f t="shared" si="25"/>
        <v>1</v>
      </c>
      <c r="G69" s="43">
        <f t="shared" si="26"/>
        <v>1.347</v>
      </c>
      <c r="H69" s="45"/>
      <c r="I69" s="26"/>
      <c r="J69" s="26"/>
      <c r="K69" s="43"/>
      <c r="L69" s="45"/>
      <c r="M69" s="43"/>
      <c r="N69" s="30"/>
      <c r="O69" s="30"/>
      <c r="P69" s="30"/>
      <c r="Q69" s="32"/>
      <c r="R69" s="31"/>
    </row>
    <row r="70" spans="2:18" x14ac:dyDescent="0.2">
      <c r="B70" s="26">
        <v>9</v>
      </c>
      <c r="C70" s="27">
        <v>0.17199999999999999</v>
      </c>
      <c r="D70" s="27"/>
      <c r="E70" s="43">
        <f t="shared" si="24"/>
        <v>0.50649999999999995</v>
      </c>
      <c r="F70" s="45">
        <f t="shared" si="25"/>
        <v>2</v>
      </c>
      <c r="G70" s="43">
        <f t="shared" si="26"/>
        <v>1.0129999999999999</v>
      </c>
      <c r="H70" s="45"/>
      <c r="I70" s="26"/>
      <c r="J70" s="26"/>
      <c r="K70" s="43"/>
      <c r="L70" s="45"/>
      <c r="M70" s="43"/>
      <c r="N70" s="30"/>
      <c r="O70" s="30"/>
      <c r="P70" s="30"/>
      <c r="Q70" s="32"/>
      <c r="R70" s="31"/>
    </row>
    <row r="71" spans="2:18" x14ac:dyDescent="0.2">
      <c r="B71" s="26">
        <v>11</v>
      </c>
      <c r="C71" s="27">
        <v>-0.33500000000000002</v>
      </c>
      <c r="D71" s="27"/>
      <c r="E71" s="43">
        <f t="shared" si="24"/>
        <v>-8.1500000000000017E-2</v>
      </c>
      <c r="F71" s="45">
        <f t="shared" si="25"/>
        <v>2</v>
      </c>
      <c r="G71" s="43">
        <f t="shared" si="26"/>
        <v>-0.16300000000000003</v>
      </c>
      <c r="H71" s="45"/>
      <c r="I71" s="26">
        <v>0</v>
      </c>
      <c r="J71" s="27">
        <v>-0.52500000000000002</v>
      </c>
      <c r="K71" s="43"/>
      <c r="L71" s="45"/>
      <c r="M71" s="43"/>
      <c r="N71" s="30"/>
      <c r="O71" s="30"/>
      <c r="P71" s="30"/>
      <c r="Q71" s="32"/>
      <c r="R71" s="31"/>
    </row>
    <row r="72" spans="2:18" x14ac:dyDescent="0.2">
      <c r="B72" s="26">
        <v>13</v>
      </c>
      <c r="C72" s="27">
        <v>-0.64700000000000002</v>
      </c>
      <c r="D72" s="27"/>
      <c r="E72" s="43">
        <f t="shared" si="24"/>
        <v>-0.49099999999999999</v>
      </c>
      <c r="F72" s="45">
        <f t="shared" si="25"/>
        <v>2</v>
      </c>
      <c r="G72" s="43">
        <f t="shared" si="26"/>
        <v>-0.98199999999999998</v>
      </c>
      <c r="H72" s="45"/>
      <c r="I72" s="26">
        <v>2</v>
      </c>
      <c r="J72" s="27">
        <v>6.7000000000000004E-2</v>
      </c>
      <c r="K72" s="43">
        <f t="shared" ref="K72" si="27">AVERAGE(J71,J72)</f>
        <v>-0.22900000000000001</v>
      </c>
      <c r="L72" s="45">
        <f t="shared" ref="L72" si="28">I72-I71</f>
        <v>2</v>
      </c>
      <c r="M72" s="43">
        <f t="shared" ref="M72:M80" si="29">L72*K72</f>
        <v>-0.45800000000000002</v>
      </c>
      <c r="N72" s="30"/>
      <c r="O72" s="30"/>
      <c r="P72" s="30"/>
      <c r="Q72" s="32"/>
      <c r="R72" s="31"/>
    </row>
    <row r="73" spans="2:18" x14ac:dyDescent="0.2">
      <c r="B73" s="26">
        <v>15</v>
      </c>
      <c r="C73" s="27">
        <v>-0.749</v>
      </c>
      <c r="D73" s="27" t="s">
        <v>23</v>
      </c>
      <c r="E73" s="43">
        <f t="shared" si="24"/>
        <v>-0.69799999999999995</v>
      </c>
      <c r="F73" s="45">
        <f t="shared" si="25"/>
        <v>2</v>
      </c>
      <c r="G73" s="43">
        <f t="shared" si="26"/>
        <v>-1.3959999999999999</v>
      </c>
      <c r="H73" s="45"/>
      <c r="I73" s="26">
        <v>5</v>
      </c>
      <c r="J73" s="27">
        <v>1.8640000000000001</v>
      </c>
      <c r="K73" s="43">
        <f>AVERAGE(J72,J73)</f>
        <v>0.96550000000000002</v>
      </c>
      <c r="L73" s="45">
        <f>I73-I72</f>
        <v>3</v>
      </c>
      <c r="M73" s="43">
        <f t="shared" si="29"/>
        <v>2.8965000000000001</v>
      </c>
      <c r="N73" s="34"/>
      <c r="O73" s="34"/>
      <c r="P73" s="34"/>
      <c r="Q73" s="32"/>
      <c r="R73" s="31"/>
    </row>
    <row r="74" spans="2:18" x14ac:dyDescent="0.2">
      <c r="B74" s="26">
        <v>17</v>
      </c>
      <c r="C74" s="27">
        <v>-0.64800000000000002</v>
      </c>
      <c r="D74" s="27"/>
      <c r="E74" s="43">
        <f t="shared" si="24"/>
        <v>-0.69850000000000001</v>
      </c>
      <c r="F74" s="45">
        <f t="shared" si="25"/>
        <v>2</v>
      </c>
      <c r="G74" s="43">
        <f t="shared" si="26"/>
        <v>-1.397</v>
      </c>
      <c r="H74" s="45"/>
      <c r="I74" s="26">
        <v>6</v>
      </c>
      <c r="J74" s="27">
        <v>1.853</v>
      </c>
      <c r="K74" s="43">
        <f t="shared" ref="K74:K80" si="30">AVERAGE(J73,J74)</f>
        <v>1.8585</v>
      </c>
      <c r="L74" s="45">
        <f t="shared" ref="L74:L80" si="31">I74-I73</f>
        <v>1</v>
      </c>
      <c r="M74" s="43">
        <f t="shared" si="29"/>
        <v>1.8585</v>
      </c>
      <c r="N74" s="30"/>
      <c r="O74" s="30"/>
      <c r="P74" s="30"/>
      <c r="Q74" s="32"/>
      <c r="R74" s="31"/>
    </row>
    <row r="75" spans="2:18" x14ac:dyDescent="0.2">
      <c r="B75" s="26">
        <v>19</v>
      </c>
      <c r="C75" s="27">
        <v>-0.34799999999999998</v>
      </c>
      <c r="D75" s="27"/>
      <c r="E75" s="43">
        <f t="shared" si="24"/>
        <v>-0.498</v>
      </c>
      <c r="F75" s="45">
        <f t="shared" si="25"/>
        <v>2</v>
      </c>
      <c r="G75" s="43">
        <f t="shared" si="26"/>
        <v>-0.996</v>
      </c>
      <c r="H75" s="23"/>
      <c r="I75" s="26">
        <v>7</v>
      </c>
      <c r="J75" s="27">
        <v>0.84099999999999997</v>
      </c>
      <c r="K75" s="43">
        <f t="shared" si="30"/>
        <v>1.347</v>
      </c>
      <c r="L75" s="45">
        <f t="shared" si="31"/>
        <v>1</v>
      </c>
      <c r="M75" s="43">
        <f t="shared" si="29"/>
        <v>1.347</v>
      </c>
      <c r="N75" s="34"/>
      <c r="O75" s="34"/>
      <c r="P75" s="34"/>
      <c r="Q75" s="32"/>
      <c r="R75" s="31"/>
    </row>
    <row r="76" spans="2:18" x14ac:dyDescent="0.2">
      <c r="B76" s="26">
        <v>21</v>
      </c>
      <c r="C76" s="27">
        <v>-2.7E-2</v>
      </c>
      <c r="D76" s="27"/>
      <c r="E76" s="43">
        <f t="shared" si="24"/>
        <v>-0.1875</v>
      </c>
      <c r="F76" s="45">
        <f t="shared" si="25"/>
        <v>2</v>
      </c>
      <c r="G76" s="43">
        <f t="shared" si="26"/>
        <v>-0.375</v>
      </c>
      <c r="H76" s="23"/>
      <c r="I76" s="26">
        <v>9</v>
      </c>
      <c r="J76" s="27">
        <v>0.17199999999999999</v>
      </c>
      <c r="K76" s="43">
        <f t="shared" si="30"/>
        <v>0.50649999999999995</v>
      </c>
      <c r="L76" s="45">
        <f t="shared" si="31"/>
        <v>2</v>
      </c>
      <c r="M76" s="43">
        <f t="shared" si="29"/>
        <v>1.0129999999999999</v>
      </c>
      <c r="N76" s="34"/>
      <c r="O76" s="34"/>
      <c r="P76" s="34"/>
      <c r="Q76" s="32"/>
      <c r="R76" s="31"/>
    </row>
    <row r="77" spans="2:18" x14ac:dyDescent="0.2">
      <c r="B77" s="26">
        <v>23</v>
      </c>
      <c r="C77" s="27">
        <v>0.46600000000000003</v>
      </c>
      <c r="D77" s="27"/>
      <c r="E77" s="43">
        <f t="shared" si="24"/>
        <v>0.2195</v>
      </c>
      <c r="F77" s="45">
        <f t="shared" si="25"/>
        <v>2</v>
      </c>
      <c r="G77" s="43">
        <f t="shared" si="26"/>
        <v>0.439</v>
      </c>
      <c r="H77" s="23"/>
      <c r="I77" s="40">
        <f>I76+(J76-J77)*1.5</f>
        <v>12.257999999999999</v>
      </c>
      <c r="J77" s="41">
        <v>-2</v>
      </c>
      <c r="K77" s="43">
        <f t="shared" si="30"/>
        <v>-0.91400000000000003</v>
      </c>
      <c r="L77" s="45">
        <f t="shared" si="31"/>
        <v>3.2579999999999991</v>
      </c>
      <c r="M77" s="43">
        <f t="shared" si="29"/>
        <v>-2.9778119999999992</v>
      </c>
      <c r="N77" s="30"/>
      <c r="O77" s="30"/>
      <c r="P77" s="30"/>
      <c r="R77" s="31"/>
    </row>
    <row r="78" spans="2:18" x14ac:dyDescent="0.2">
      <c r="B78" s="26">
        <v>24</v>
      </c>
      <c r="C78" s="27">
        <v>0.95199999999999996</v>
      </c>
      <c r="D78" s="27" t="s">
        <v>22</v>
      </c>
      <c r="E78" s="43">
        <f t="shared" si="24"/>
        <v>0.70899999999999996</v>
      </c>
      <c r="F78" s="45">
        <f t="shared" si="25"/>
        <v>1</v>
      </c>
      <c r="G78" s="43">
        <f t="shared" si="26"/>
        <v>0.70899999999999996</v>
      </c>
      <c r="H78" s="23"/>
      <c r="I78" s="50">
        <f>I77+2.5</f>
        <v>14.757999999999999</v>
      </c>
      <c r="J78" s="51">
        <f>J77</f>
        <v>-2</v>
      </c>
      <c r="K78" s="43">
        <f t="shared" si="30"/>
        <v>-2</v>
      </c>
      <c r="L78" s="45">
        <f t="shared" si="31"/>
        <v>2.5</v>
      </c>
      <c r="M78" s="43">
        <f t="shared" si="29"/>
        <v>-5</v>
      </c>
      <c r="N78" s="30"/>
      <c r="O78" s="30"/>
      <c r="P78" s="30"/>
      <c r="R78" s="31"/>
    </row>
    <row r="79" spans="2:18" x14ac:dyDescent="0.2">
      <c r="B79" s="26">
        <v>30</v>
      </c>
      <c r="C79" s="27">
        <v>0.94</v>
      </c>
      <c r="D79" s="27"/>
      <c r="E79" s="43">
        <f t="shared" si="24"/>
        <v>0.94599999999999995</v>
      </c>
      <c r="F79" s="45">
        <f t="shared" si="25"/>
        <v>6</v>
      </c>
      <c r="G79" s="43">
        <f t="shared" si="26"/>
        <v>5.6760000000000002</v>
      </c>
      <c r="H79" s="23"/>
      <c r="I79" s="40">
        <f>I78+2.5</f>
        <v>17.257999999999999</v>
      </c>
      <c r="J79" s="41">
        <f>J77</f>
        <v>-2</v>
      </c>
      <c r="K79" s="43">
        <f t="shared" si="30"/>
        <v>-2</v>
      </c>
      <c r="L79" s="45">
        <f t="shared" si="31"/>
        <v>2.5</v>
      </c>
      <c r="M79" s="43">
        <f t="shared" si="29"/>
        <v>-5</v>
      </c>
      <c r="N79" s="30"/>
      <c r="O79" s="30"/>
      <c r="P79" s="30"/>
      <c r="R79" s="31"/>
    </row>
    <row r="80" spans="2:18" x14ac:dyDescent="0.2">
      <c r="B80" s="28">
        <v>35</v>
      </c>
      <c r="C80" s="36">
        <v>0.93100000000000005</v>
      </c>
      <c r="D80" s="36" t="s">
        <v>79</v>
      </c>
      <c r="E80" s="43">
        <f t="shared" si="24"/>
        <v>0.9355</v>
      </c>
      <c r="F80" s="45">
        <f t="shared" si="25"/>
        <v>5</v>
      </c>
      <c r="G80" s="43">
        <f t="shared" si="26"/>
        <v>4.6775000000000002</v>
      </c>
      <c r="I80" s="40">
        <f>I79+(J80-J79)*1.5</f>
        <v>20.107999999999997</v>
      </c>
      <c r="J80" s="42">
        <v>-0.1</v>
      </c>
      <c r="K80" s="43">
        <f t="shared" si="30"/>
        <v>-1.05</v>
      </c>
      <c r="L80" s="45">
        <f t="shared" si="31"/>
        <v>2.8499999999999979</v>
      </c>
      <c r="M80" s="43">
        <f t="shared" si="29"/>
        <v>-2.9924999999999979</v>
      </c>
      <c r="N80" s="30"/>
      <c r="O80" s="30"/>
      <c r="P80" s="30"/>
      <c r="R80" s="31"/>
    </row>
    <row r="81" spans="2:18" x14ac:dyDescent="0.2">
      <c r="B81" s="26"/>
      <c r="C81" s="27"/>
      <c r="D81" s="27"/>
      <c r="E81" s="43"/>
      <c r="F81" s="45"/>
      <c r="G81" s="43"/>
      <c r="H81" s="45"/>
      <c r="I81" s="26"/>
      <c r="J81" s="26"/>
      <c r="K81" s="43"/>
      <c r="L81" s="45"/>
      <c r="M81" s="43"/>
      <c r="N81" s="34"/>
      <c r="O81" s="34"/>
      <c r="P81" s="34"/>
      <c r="Q81" s="32"/>
      <c r="R81" s="31"/>
    </row>
    <row r="82" spans="2:18" ht="15" x14ac:dyDescent="0.2">
      <c r="B82" s="23" t="s">
        <v>74</v>
      </c>
      <c r="C82" s="23"/>
      <c r="D82" s="47">
        <v>0.4</v>
      </c>
      <c r="E82" s="47"/>
      <c r="J82" s="39"/>
      <c r="K82" s="39"/>
      <c r="L82" s="39"/>
      <c r="M82" s="39"/>
      <c r="N82" s="24"/>
      <c r="O82" s="24"/>
      <c r="P82" s="24"/>
    </row>
    <row r="83" spans="2:18" x14ac:dyDescent="0.2">
      <c r="B83" s="26">
        <v>0</v>
      </c>
      <c r="C83" s="27">
        <v>0.872</v>
      </c>
      <c r="D83" s="36" t="s">
        <v>79</v>
      </c>
      <c r="E83" s="45"/>
      <c r="F83" s="45"/>
      <c r="G83" s="45"/>
      <c r="H83" s="45"/>
      <c r="I83" s="26">
        <v>0</v>
      </c>
      <c r="J83" s="27">
        <v>0.872</v>
      </c>
      <c r="K83" s="43"/>
      <c r="L83" s="45"/>
      <c r="M83" s="43"/>
      <c r="N83" s="30"/>
      <c r="O83" s="30"/>
      <c r="P83" s="30"/>
      <c r="R83" s="31"/>
    </row>
    <row r="84" spans="2:18" x14ac:dyDescent="0.2">
      <c r="B84" s="26">
        <v>5</v>
      </c>
      <c r="C84" s="27">
        <v>0.86499999999999999</v>
      </c>
      <c r="D84" s="27"/>
      <c r="E84" s="43">
        <f>(C83+C84)/2</f>
        <v>0.86850000000000005</v>
      </c>
      <c r="F84" s="45">
        <f>B84-B83</f>
        <v>5</v>
      </c>
      <c r="G84" s="43">
        <f>E84*F84</f>
        <v>4.3425000000000002</v>
      </c>
      <c r="H84" s="45"/>
      <c r="I84" s="26">
        <v>5</v>
      </c>
      <c r="J84" s="27">
        <v>0.86499999999999999</v>
      </c>
      <c r="K84" s="43">
        <f t="shared" ref="K84:K90" si="32">AVERAGE(J83,J84)</f>
        <v>0.86850000000000005</v>
      </c>
      <c r="L84" s="45">
        <f t="shared" ref="L84:L90" si="33">I84-I83</f>
        <v>5</v>
      </c>
      <c r="M84" s="43">
        <f t="shared" ref="M84:M93" si="34">L84*K84</f>
        <v>4.3425000000000002</v>
      </c>
      <c r="N84" s="30"/>
      <c r="O84" s="30"/>
      <c r="P84" s="30"/>
      <c r="Q84" s="32"/>
      <c r="R84" s="31"/>
    </row>
    <row r="85" spans="2:18" x14ac:dyDescent="0.2">
      <c r="B85" s="26">
        <v>10</v>
      </c>
      <c r="C85" s="27">
        <v>0.85299999999999998</v>
      </c>
      <c r="D85" s="27" t="s">
        <v>24</v>
      </c>
      <c r="E85" s="43">
        <f t="shared" ref="E85:E94" si="35">(C84+C85)/2</f>
        <v>0.85899999999999999</v>
      </c>
      <c r="F85" s="45">
        <f t="shared" ref="F85:F94" si="36">B85-B84</f>
        <v>5</v>
      </c>
      <c r="G85" s="43">
        <f t="shared" ref="G85:G94" si="37">E85*F85</f>
        <v>4.2949999999999999</v>
      </c>
      <c r="H85" s="45"/>
      <c r="I85" s="26">
        <v>10</v>
      </c>
      <c r="J85" s="27">
        <v>0.85299999999999998</v>
      </c>
      <c r="K85" s="43">
        <f t="shared" si="32"/>
        <v>0.85899999999999999</v>
      </c>
      <c r="L85" s="45">
        <f t="shared" si="33"/>
        <v>5</v>
      </c>
      <c r="M85" s="43">
        <f t="shared" si="34"/>
        <v>4.2949999999999999</v>
      </c>
      <c r="N85" s="30"/>
      <c r="O85" s="30"/>
      <c r="P85" s="30"/>
      <c r="Q85" s="32"/>
      <c r="R85" s="31"/>
    </row>
    <row r="86" spans="2:18" x14ac:dyDescent="0.2">
      <c r="B86" s="26">
        <v>12</v>
      </c>
      <c r="C86" s="27">
        <v>0.17</v>
      </c>
      <c r="D86" s="27"/>
      <c r="E86" s="43">
        <f t="shared" si="35"/>
        <v>0.51149999999999995</v>
      </c>
      <c r="F86" s="45">
        <f t="shared" si="36"/>
        <v>2</v>
      </c>
      <c r="G86" s="43">
        <f t="shared" si="37"/>
        <v>1.0229999999999999</v>
      </c>
      <c r="H86" s="45"/>
      <c r="I86" s="26">
        <v>11</v>
      </c>
      <c r="J86" s="27">
        <v>0.5</v>
      </c>
      <c r="K86" s="43">
        <f t="shared" si="32"/>
        <v>0.67649999999999999</v>
      </c>
      <c r="L86" s="45">
        <f t="shared" si="33"/>
        <v>1</v>
      </c>
      <c r="M86" s="43">
        <f t="shared" si="34"/>
        <v>0.67649999999999999</v>
      </c>
      <c r="N86" s="30"/>
      <c r="O86" s="30"/>
      <c r="P86" s="30"/>
      <c r="Q86" s="32"/>
      <c r="R86" s="31"/>
    </row>
    <row r="87" spans="2:18" x14ac:dyDescent="0.2">
      <c r="B87" s="26">
        <v>14</v>
      </c>
      <c r="C87" s="27">
        <v>-0.23699999999999999</v>
      </c>
      <c r="D87" s="27"/>
      <c r="E87" s="43">
        <f t="shared" si="35"/>
        <v>-3.3499999999999988E-2</v>
      </c>
      <c r="F87" s="45">
        <f t="shared" si="36"/>
        <v>2</v>
      </c>
      <c r="G87" s="43">
        <f t="shared" si="37"/>
        <v>-6.6999999999999976E-2</v>
      </c>
      <c r="H87" s="45"/>
      <c r="I87" s="40">
        <f>I86+(J86-J87)*1.5</f>
        <v>14.75</v>
      </c>
      <c r="J87" s="41">
        <v>-2</v>
      </c>
      <c r="K87" s="43">
        <f t="shared" si="32"/>
        <v>-0.75</v>
      </c>
      <c r="L87" s="45">
        <f t="shared" si="33"/>
        <v>3.75</v>
      </c>
      <c r="M87" s="43">
        <f t="shared" si="34"/>
        <v>-2.8125</v>
      </c>
      <c r="N87" s="30"/>
      <c r="O87" s="30"/>
      <c r="P87" s="30"/>
      <c r="Q87" s="32"/>
      <c r="R87" s="31"/>
    </row>
    <row r="88" spans="2:18" x14ac:dyDescent="0.2">
      <c r="B88" s="26">
        <v>17</v>
      </c>
      <c r="C88" s="27">
        <v>-0.33300000000000002</v>
      </c>
      <c r="D88" s="27" t="s">
        <v>23</v>
      </c>
      <c r="E88" s="43">
        <f t="shared" si="35"/>
        <v>-0.28500000000000003</v>
      </c>
      <c r="F88" s="45">
        <f t="shared" si="36"/>
        <v>3</v>
      </c>
      <c r="G88" s="43">
        <f t="shared" si="37"/>
        <v>-0.85500000000000009</v>
      </c>
      <c r="H88" s="45"/>
      <c r="I88" s="50">
        <f>I87+2.5</f>
        <v>17.25</v>
      </c>
      <c r="J88" s="51">
        <f>J87</f>
        <v>-2</v>
      </c>
      <c r="K88" s="43">
        <f t="shared" si="32"/>
        <v>-2</v>
      </c>
      <c r="L88" s="45">
        <f t="shared" si="33"/>
        <v>2.5</v>
      </c>
      <c r="M88" s="43">
        <f t="shared" si="34"/>
        <v>-5</v>
      </c>
      <c r="N88" s="30"/>
      <c r="O88" s="30"/>
      <c r="P88" s="30"/>
      <c r="Q88" s="32"/>
      <c r="R88" s="31"/>
    </row>
    <row r="89" spans="2:18" x14ac:dyDescent="0.2">
      <c r="B89" s="26">
        <v>20</v>
      </c>
      <c r="C89" s="27">
        <v>-0.22800000000000001</v>
      </c>
      <c r="D89" s="27"/>
      <c r="E89" s="43">
        <f t="shared" si="35"/>
        <v>-0.28050000000000003</v>
      </c>
      <c r="F89" s="45">
        <f t="shared" si="36"/>
        <v>3</v>
      </c>
      <c r="G89" s="43">
        <f t="shared" si="37"/>
        <v>-0.84150000000000014</v>
      </c>
      <c r="H89" s="45"/>
      <c r="I89" s="40">
        <f>I88+2.5</f>
        <v>19.75</v>
      </c>
      <c r="J89" s="41">
        <f>J87</f>
        <v>-2</v>
      </c>
      <c r="K89" s="43">
        <f t="shared" si="32"/>
        <v>-2</v>
      </c>
      <c r="L89" s="45">
        <f t="shared" si="33"/>
        <v>2.5</v>
      </c>
      <c r="M89" s="43">
        <f t="shared" si="34"/>
        <v>-5</v>
      </c>
      <c r="N89" s="30"/>
      <c r="O89" s="30"/>
      <c r="P89" s="30"/>
      <c r="Q89" s="32"/>
      <c r="R89" s="31"/>
    </row>
    <row r="90" spans="2:18" x14ac:dyDescent="0.2">
      <c r="B90" s="26">
        <v>22</v>
      </c>
      <c r="C90" s="27">
        <v>0.16600000000000001</v>
      </c>
      <c r="D90" s="27"/>
      <c r="E90" s="43">
        <f t="shared" si="35"/>
        <v>-3.1E-2</v>
      </c>
      <c r="F90" s="45">
        <f t="shared" si="36"/>
        <v>2</v>
      </c>
      <c r="G90" s="43">
        <f t="shared" si="37"/>
        <v>-6.2E-2</v>
      </c>
      <c r="H90" s="45"/>
      <c r="I90" s="40">
        <f>I89+(J90-J89)*1.5</f>
        <v>24.215499999999999</v>
      </c>
      <c r="J90" s="42">
        <v>0.97699999999999998</v>
      </c>
      <c r="K90" s="43">
        <f t="shared" si="32"/>
        <v>-0.51150000000000007</v>
      </c>
      <c r="L90" s="45">
        <f t="shared" si="33"/>
        <v>4.4654999999999987</v>
      </c>
      <c r="M90" s="43">
        <f t="shared" si="34"/>
        <v>-2.2841032499999998</v>
      </c>
      <c r="N90" s="30"/>
      <c r="O90" s="30"/>
      <c r="P90" s="30"/>
      <c r="Q90" s="32"/>
      <c r="R90" s="31"/>
    </row>
    <row r="91" spans="2:18" x14ac:dyDescent="0.2">
      <c r="B91" s="26">
        <v>24</v>
      </c>
      <c r="C91" s="27">
        <v>0.97699999999999998</v>
      </c>
      <c r="D91" s="27" t="s">
        <v>22</v>
      </c>
      <c r="E91" s="43">
        <f t="shared" si="35"/>
        <v>0.57150000000000001</v>
      </c>
      <c r="F91" s="45">
        <f t="shared" si="36"/>
        <v>2</v>
      </c>
      <c r="G91" s="43">
        <f t="shared" si="37"/>
        <v>1.143</v>
      </c>
      <c r="H91" s="45"/>
      <c r="I91" s="26">
        <v>30</v>
      </c>
      <c r="J91" s="27">
        <v>0.96499999999999997</v>
      </c>
      <c r="K91" s="43">
        <f>AVERAGE(J90,J91)</f>
        <v>0.97099999999999997</v>
      </c>
      <c r="L91" s="45">
        <f>I91-I90</f>
        <v>5.7845000000000013</v>
      </c>
      <c r="M91" s="43">
        <f t="shared" si="34"/>
        <v>5.6167495000000009</v>
      </c>
      <c r="N91" s="34"/>
      <c r="O91" s="34"/>
      <c r="P91" s="34"/>
      <c r="Q91" s="32"/>
      <c r="R91" s="31"/>
    </row>
    <row r="92" spans="2:18" x14ac:dyDescent="0.2">
      <c r="B92" s="26">
        <v>30</v>
      </c>
      <c r="C92" s="27">
        <v>0.96499999999999997</v>
      </c>
      <c r="D92" s="27"/>
      <c r="E92" s="43">
        <f t="shared" si="35"/>
        <v>0.97099999999999997</v>
      </c>
      <c r="F92" s="45">
        <f t="shared" si="36"/>
        <v>6</v>
      </c>
      <c r="G92" s="43">
        <f t="shared" si="37"/>
        <v>5.8259999999999996</v>
      </c>
      <c r="H92" s="45"/>
      <c r="I92" s="26">
        <v>35</v>
      </c>
      <c r="J92" s="27">
        <v>0.98299999999999998</v>
      </c>
      <c r="K92" s="43">
        <f t="shared" ref="K92:K93" si="38">AVERAGE(J91,J92)</f>
        <v>0.97399999999999998</v>
      </c>
      <c r="L92" s="45">
        <f t="shared" ref="L92:L93" si="39">I92-I91</f>
        <v>5</v>
      </c>
      <c r="M92" s="43">
        <f t="shared" si="34"/>
        <v>4.87</v>
      </c>
      <c r="N92" s="30"/>
      <c r="O92" s="30"/>
      <c r="P92" s="30"/>
      <c r="Q92" s="32"/>
      <c r="R92" s="31"/>
    </row>
    <row r="93" spans="2:18" x14ac:dyDescent="0.2">
      <c r="B93" s="26">
        <v>35</v>
      </c>
      <c r="C93" s="27">
        <v>0.98299999999999998</v>
      </c>
      <c r="D93" s="27"/>
      <c r="E93" s="43">
        <f t="shared" si="35"/>
        <v>0.97399999999999998</v>
      </c>
      <c r="F93" s="45">
        <f t="shared" si="36"/>
        <v>5</v>
      </c>
      <c r="G93" s="43">
        <f t="shared" si="37"/>
        <v>4.87</v>
      </c>
      <c r="H93" s="23"/>
      <c r="I93" s="26">
        <v>40</v>
      </c>
      <c r="J93" s="27">
        <v>0.99199999999999999</v>
      </c>
      <c r="K93" s="43">
        <f t="shared" si="38"/>
        <v>0.98750000000000004</v>
      </c>
      <c r="L93" s="45">
        <f t="shared" si="39"/>
        <v>5</v>
      </c>
      <c r="M93" s="43">
        <f t="shared" si="34"/>
        <v>4.9375</v>
      </c>
      <c r="N93" s="34"/>
      <c r="O93" s="34"/>
      <c r="P93" s="34"/>
      <c r="Q93" s="32"/>
      <c r="R93" s="31"/>
    </row>
    <row r="94" spans="2:18" x14ac:dyDescent="0.2">
      <c r="B94" s="26">
        <v>40</v>
      </c>
      <c r="C94" s="27">
        <v>0.99199999999999999</v>
      </c>
      <c r="D94" s="36" t="s">
        <v>79</v>
      </c>
      <c r="E94" s="43">
        <f t="shared" si="35"/>
        <v>0.98750000000000004</v>
      </c>
      <c r="F94" s="45">
        <f t="shared" si="36"/>
        <v>5</v>
      </c>
      <c r="G94" s="43">
        <f t="shared" si="37"/>
        <v>4.9375</v>
      </c>
      <c r="H94" s="23"/>
      <c r="I94" s="45"/>
      <c r="J94" s="45"/>
      <c r="K94" s="43"/>
      <c r="L94" s="45"/>
      <c r="M94" s="43"/>
      <c r="N94" s="34"/>
      <c r="O94" s="34"/>
      <c r="P94" s="34"/>
      <c r="Q94" s="32"/>
      <c r="R94" s="31"/>
    </row>
    <row r="95" spans="2:18" ht="15" x14ac:dyDescent="0.2">
      <c r="B95" s="39"/>
      <c r="C95" s="22"/>
      <c r="D95" s="22"/>
      <c r="E95" s="39"/>
      <c r="F95" s="45"/>
      <c r="G95" s="43"/>
      <c r="H95" s="48" t="s">
        <v>76</v>
      </c>
      <c r="I95" s="48"/>
      <c r="J95" s="43" t="e">
        <f>#REF!</f>
        <v>#REF!</v>
      </c>
      <c r="K95" s="43" t="s">
        <v>77</v>
      </c>
      <c r="L95" s="45" t="e">
        <f>#REF!</f>
        <v>#REF!</v>
      </c>
      <c r="M95" s="43" t="e">
        <f>J95-L95</f>
        <v>#REF!</v>
      </c>
      <c r="N95" s="34"/>
      <c r="O95" s="24"/>
      <c r="P95" s="24"/>
    </row>
    <row r="96" spans="2:18" ht="15" x14ac:dyDescent="0.2">
      <c r="B96" s="23" t="s">
        <v>74</v>
      </c>
      <c r="C96" s="23"/>
      <c r="D96" s="47">
        <v>0.5</v>
      </c>
      <c r="E96" s="47"/>
      <c r="J96" s="39"/>
      <c r="K96" s="39"/>
      <c r="L96" s="39"/>
      <c r="M96" s="39"/>
      <c r="N96" s="24"/>
      <c r="O96" s="24"/>
      <c r="P96" s="24"/>
    </row>
    <row r="97" spans="2:18" x14ac:dyDescent="0.2">
      <c r="B97" s="26">
        <v>0</v>
      </c>
      <c r="C97" s="27">
        <v>0.91900000000000004</v>
      </c>
      <c r="D97" s="36" t="s">
        <v>79</v>
      </c>
      <c r="E97" s="45"/>
      <c r="F97" s="45"/>
      <c r="G97" s="45"/>
      <c r="H97" s="45"/>
      <c r="I97" s="28"/>
      <c r="J97" s="29"/>
      <c r="K97" s="43"/>
      <c r="L97" s="45"/>
      <c r="M97" s="43"/>
      <c r="N97" s="30"/>
      <c r="O97" s="30"/>
      <c r="P97" s="30"/>
      <c r="R97" s="31"/>
    </row>
    <row r="98" spans="2:18" x14ac:dyDescent="0.2">
      <c r="B98" s="26">
        <v>5</v>
      </c>
      <c r="C98" s="27">
        <v>0.91400000000000003</v>
      </c>
      <c r="D98" s="27"/>
      <c r="E98" s="43">
        <f>(C97+C98)/2</f>
        <v>0.91650000000000009</v>
      </c>
      <c r="F98" s="45">
        <f>B98-B97</f>
        <v>5</v>
      </c>
      <c r="G98" s="43">
        <f>E98*F98</f>
        <v>4.5825000000000005</v>
      </c>
      <c r="H98" s="45"/>
      <c r="I98" s="26"/>
      <c r="J98" s="26"/>
      <c r="K98" s="43"/>
      <c r="L98" s="45"/>
      <c r="M98" s="43"/>
      <c r="N98" s="30"/>
      <c r="O98" s="30"/>
      <c r="P98" s="30"/>
      <c r="Q98" s="32"/>
      <c r="R98" s="31"/>
    </row>
    <row r="99" spans="2:18" x14ac:dyDescent="0.2">
      <c r="B99" s="26">
        <v>10</v>
      </c>
      <c r="C99" s="27">
        <v>0.90500000000000003</v>
      </c>
      <c r="D99" s="27" t="s">
        <v>24</v>
      </c>
      <c r="E99" s="43">
        <f t="shared" ref="E99:E110" si="40">(C98+C99)/2</f>
        <v>0.90949999999999998</v>
      </c>
      <c r="F99" s="45">
        <f t="shared" ref="F99:F110" si="41">B99-B98</f>
        <v>5</v>
      </c>
      <c r="G99" s="43">
        <f t="shared" ref="G99:G110" si="42">E99*F99</f>
        <v>4.5474999999999994</v>
      </c>
      <c r="H99" s="45"/>
      <c r="I99" s="26"/>
      <c r="J99" s="26"/>
      <c r="K99" s="43"/>
      <c r="L99" s="45"/>
      <c r="M99" s="43"/>
      <c r="N99" s="30"/>
      <c r="O99" s="30"/>
      <c r="P99" s="30"/>
      <c r="Q99" s="32"/>
      <c r="R99" s="31"/>
    </row>
    <row r="100" spans="2:18" x14ac:dyDescent="0.2">
      <c r="B100" s="26">
        <v>12</v>
      </c>
      <c r="C100" s="27">
        <v>0.27900000000000003</v>
      </c>
      <c r="D100" s="27"/>
      <c r="E100" s="43">
        <f t="shared" si="40"/>
        <v>0.59200000000000008</v>
      </c>
      <c r="F100" s="45">
        <f t="shared" si="41"/>
        <v>2</v>
      </c>
      <c r="G100" s="43">
        <f t="shared" si="42"/>
        <v>1.1840000000000002</v>
      </c>
      <c r="H100" s="45"/>
      <c r="I100" s="26"/>
      <c r="J100" s="26"/>
      <c r="K100" s="43"/>
      <c r="L100" s="45"/>
      <c r="M100" s="43"/>
      <c r="N100" s="30"/>
      <c r="O100" s="30"/>
      <c r="P100" s="30"/>
      <c r="Q100" s="32"/>
      <c r="R100" s="31"/>
    </row>
    <row r="101" spans="2:18" x14ac:dyDescent="0.2">
      <c r="B101" s="26">
        <v>14</v>
      </c>
      <c r="C101" s="27">
        <v>-0.115</v>
      </c>
      <c r="D101" s="27"/>
      <c r="E101" s="43">
        <f t="shared" si="40"/>
        <v>8.2000000000000017E-2</v>
      </c>
      <c r="F101" s="45">
        <f t="shared" si="41"/>
        <v>2</v>
      </c>
      <c r="G101" s="43">
        <f t="shared" si="42"/>
        <v>0.16400000000000003</v>
      </c>
      <c r="H101" s="45"/>
      <c r="I101" s="26">
        <v>0</v>
      </c>
      <c r="J101" s="27">
        <v>0.91900000000000004</v>
      </c>
      <c r="K101" s="43"/>
      <c r="L101" s="45"/>
      <c r="M101" s="43"/>
      <c r="N101" s="30"/>
      <c r="O101" s="30"/>
      <c r="P101" s="30"/>
      <c r="Q101" s="32"/>
      <c r="R101" s="31"/>
    </row>
    <row r="102" spans="2:18" x14ac:dyDescent="0.2">
      <c r="B102" s="26">
        <v>16</v>
      </c>
      <c r="C102" s="27">
        <v>-0.42199999999999999</v>
      </c>
      <c r="D102" s="27"/>
      <c r="E102" s="43">
        <f t="shared" si="40"/>
        <v>-0.26850000000000002</v>
      </c>
      <c r="F102" s="45">
        <f t="shared" si="41"/>
        <v>2</v>
      </c>
      <c r="G102" s="43">
        <f t="shared" si="42"/>
        <v>-0.53700000000000003</v>
      </c>
      <c r="H102" s="45"/>
      <c r="I102" s="26">
        <v>5</v>
      </c>
      <c r="J102" s="27">
        <v>0.91400000000000003</v>
      </c>
      <c r="K102" s="43">
        <f t="shared" ref="K102:K104" si="43">AVERAGE(J101,J102)</f>
        <v>0.91650000000000009</v>
      </c>
      <c r="L102" s="45">
        <f t="shared" ref="L102:L104" si="44">I102-I101</f>
        <v>5</v>
      </c>
      <c r="M102" s="43">
        <f t="shared" ref="M102:M110" si="45">L102*K102</f>
        <v>4.5825000000000005</v>
      </c>
      <c r="N102" s="30"/>
      <c r="O102" s="30"/>
      <c r="P102" s="30"/>
      <c r="Q102" s="32"/>
      <c r="R102" s="31"/>
    </row>
    <row r="103" spans="2:18" x14ac:dyDescent="0.2">
      <c r="B103" s="26">
        <v>18</v>
      </c>
      <c r="C103" s="27">
        <v>-0.53400000000000003</v>
      </c>
      <c r="D103" s="27" t="s">
        <v>23</v>
      </c>
      <c r="E103" s="43">
        <f t="shared" si="40"/>
        <v>-0.47799999999999998</v>
      </c>
      <c r="F103" s="45">
        <f t="shared" si="41"/>
        <v>2</v>
      </c>
      <c r="G103" s="43">
        <f t="shared" si="42"/>
        <v>-0.95599999999999996</v>
      </c>
      <c r="H103" s="45"/>
      <c r="I103" s="26">
        <v>10</v>
      </c>
      <c r="J103" s="27">
        <v>0.90500000000000003</v>
      </c>
      <c r="K103" s="43">
        <f t="shared" si="43"/>
        <v>0.90949999999999998</v>
      </c>
      <c r="L103" s="45">
        <f t="shared" si="44"/>
        <v>5</v>
      </c>
      <c r="M103" s="43">
        <f t="shared" si="45"/>
        <v>4.5474999999999994</v>
      </c>
      <c r="N103" s="30"/>
      <c r="O103" s="30"/>
      <c r="P103" s="30"/>
      <c r="Q103" s="32"/>
      <c r="R103" s="31"/>
    </row>
    <row r="104" spans="2:18" x14ac:dyDescent="0.2">
      <c r="B104" s="26">
        <v>20</v>
      </c>
      <c r="C104" s="27">
        <v>-0.43099999999999999</v>
      </c>
      <c r="D104" s="27"/>
      <c r="E104" s="43">
        <f t="shared" si="40"/>
        <v>-0.48250000000000004</v>
      </c>
      <c r="F104" s="45">
        <f t="shared" si="41"/>
        <v>2</v>
      </c>
      <c r="G104" s="43">
        <f t="shared" si="42"/>
        <v>-0.96500000000000008</v>
      </c>
      <c r="H104" s="45"/>
      <c r="I104" s="26">
        <v>12</v>
      </c>
      <c r="J104" s="27">
        <v>0.27900000000000003</v>
      </c>
      <c r="K104" s="43">
        <f t="shared" si="43"/>
        <v>0.59200000000000008</v>
      </c>
      <c r="L104" s="45">
        <f t="shared" si="44"/>
        <v>2</v>
      </c>
      <c r="M104" s="43">
        <f t="shared" si="45"/>
        <v>1.1840000000000002</v>
      </c>
      <c r="N104" s="30"/>
      <c r="O104" s="30"/>
      <c r="P104" s="30"/>
      <c r="Q104" s="32"/>
      <c r="R104" s="31"/>
    </row>
    <row r="105" spans="2:18" x14ac:dyDescent="0.2">
      <c r="B105" s="26">
        <v>22</v>
      </c>
      <c r="C105" s="27">
        <v>-0.122</v>
      </c>
      <c r="D105" s="27"/>
      <c r="E105" s="43">
        <f t="shared" si="40"/>
        <v>-0.27649999999999997</v>
      </c>
      <c r="F105" s="45">
        <f t="shared" si="41"/>
        <v>2</v>
      </c>
      <c r="G105" s="43">
        <f t="shared" si="42"/>
        <v>-0.55299999999999994</v>
      </c>
      <c r="H105" s="45"/>
      <c r="I105" s="40">
        <f>I104+(J104-J105)*1.5</f>
        <v>15.4185</v>
      </c>
      <c r="J105" s="41">
        <v>-2</v>
      </c>
      <c r="K105" s="43">
        <f>AVERAGE(J104,J105)</f>
        <v>-0.86050000000000004</v>
      </c>
      <c r="L105" s="45">
        <f>I105-I104</f>
        <v>3.4184999999999999</v>
      </c>
      <c r="M105" s="43">
        <f t="shared" si="45"/>
        <v>-2.94161925</v>
      </c>
      <c r="N105" s="34"/>
      <c r="O105" s="34"/>
      <c r="P105" s="34"/>
      <c r="Q105" s="32"/>
      <c r="R105" s="31"/>
    </row>
    <row r="106" spans="2:18" x14ac:dyDescent="0.2">
      <c r="B106" s="26">
        <v>24</v>
      </c>
      <c r="C106" s="27">
        <v>0.25800000000000001</v>
      </c>
      <c r="D106" s="27"/>
      <c r="E106" s="43">
        <f t="shared" si="40"/>
        <v>6.8000000000000005E-2</v>
      </c>
      <c r="F106" s="45">
        <f t="shared" si="41"/>
        <v>2</v>
      </c>
      <c r="G106" s="43">
        <f t="shared" si="42"/>
        <v>0.13600000000000001</v>
      </c>
      <c r="H106" s="45"/>
      <c r="I106" s="50">
        <f>I105+2.5</f>
        <v>17.918500000000002</v>
      </c>
      <c r="J106" s="51">
        <f>J105</f>
        <v>-2</v>
      </c>
      <c r="K106" s="43">
        <f t="shared" ref="K106:K110" si="46">AVERAGE(J105,J106)</f>
        <v>-2</v>
      </c>
      <c r="L106" s="45">
        <f t="shared" ref="L106:L110" si="47">I106-I105</f>
        <v>2.5000000000000018</v>
      </c>
      <c r="M106" s="43">
        <f t="shared" si="45"/>
        <v>-5.0000000000000036</v>
      </c>
      <c r="N106" s="30"/>
      <c r="O106" s="30"/>
      <c r="P106" s="30"/>
      <c r="Q106" s="32"/>
      <c r="R106" s="31"/>
    </row>
    <row r="107" spans="2:18" x14ac:dyDescent="0.2">
      <c r="B107" s="26">
        <v>26</v>
      </c>
      <c r="C107" s="27">
        <v>1.08</v>
      </c>
      <c r="D107" s="27" t="s">
        <v>22</v>
      </c>
      <c r="E107" s="43">
        <f t="shared" si="40"/>
        <v>0.66900000000000004</v>
      </c>
      <c r="F107" s="45">
        <f t="shared" si="41"/>
        <v>2</v>
      </c>
      <c r="G107" s="43">
        <f t="shared" si="42"/>
        <v>1.3380000000000001</v>
      </c>
      <c r="H107" s="23"/>
      <c r="I107" s="40">
        <f>I106+2.5</f>
        <v>20.418500000000002</v>
      </c>
      <c r="J107" s="41">
        <f>J105</f>
        <v>-2</v>
      </c>
      <c r="K107" s="43">
        <f t="shared" si="46"/>
        <v>-2</v>
      </c>
      <c r="L107" s="45">
        <f t="shared" si="47"/>
        <v>2.5</v>
      </c>
      <c r="M107" s="43">
        <f t="shared" si="45"/>
        <v>-5</v>
      </c>
      <c r="N107" s="34"/>
      <c r="O107" s="34"/>
      <c r="P107" s="34"/>
      <c r="Q107" s="32"/>
      <c r="R107" s="31"/>
    </row>
    <row r="108" spans="2:18" x14ac:dyDescent="0.2">
      <c r="B108" s="26">
        <v>30</v>
      </c>
      <c r="C108" s="27">
        <v>1.069</v>
      </c>
      <c r="D108" s="27"/>
      <c r="E108" s="43">
        <f t="shared" si="40"/>
        <v>1.0745</v>
      </c>
      <c r="F108" s="45">
        <f t="shared" si="41"/>
        <v>4</v>
      </c>
      <c r="G108" s="43">
        <f t="shared" si="42"/>
        <v>4.298</v>
      </c>
      <c r="H108" s="23"/>
      <c r="I108" s="40">
        <f>I107+(J108-J107)*1.5</f>
        <v>23.718500000000002</v>
      </c>
      <c r="J108" s="42">
        <v>0.2</v>
      </c>
      <c r="K108" s="43">
        <f t="shared" si="46"/>
        <v>-0.9</v>
      </c>
      <c r="L108" s="45">
        <f t="shared" si="47"/>
        <v>3.3000000000000007</v>
      </c>
      <c r="M108" s="43">
        <f t="shared" si="45"/>
        <v>-2.9700000000000006</v>
      </c>
      <c r="N108" s="34"/>
      <c r="O108" s="34"/>
      <c r="P108" s="34"/>
      <c r="Q108" s="32"/>
      <c r="R108" s="31"/>
    </row>
    <row r="109" spans="2:18" x14ac:dyDescent="0.2">
      <c r="B109" s="26">
        <v>35</v>
      </c>
      <c r="C109" s="27">
        <v>1.0640000000000001</v>
      </c>
      <c r="D109" s="27"/>
      <c r="E109" s="43">
        <f t="shared" si="40"/>
        <v>1.0665</v>
      </c>
      <c r="F109" s="45">
        <f t="shared" si="41"/>
        <v>5</v>
      </c>
      <c r="G109" s="43">
        <f t="shared" si="42"/>
        <v>5.3324999999999996</v>
      </c>
      <c r="H109" s="23"/>
      <c r="I109" s="26">
        <v>24</v>
      </c>
      <c r="J109" s="27">
        <v>0.25800000000000001</v>
      </c>
      <c r="K109" s="43">
        <f t="shared" si="46"/>
        <v>0.22900000000000001</v>
      </c>
      <c r="L109" s="45">
        <f t="shared" si="47"/>
        <v>0.28149999999999764</v>
      </c>
      <c r="M109" s="43">
        <f t="shared" si="45"/>
        <v>6.4463499999999466E-2</v>
      </c>
      <c r="N109" s="30"/>
      <c r="O109" s="30"/>
      <c r="P109" s="30"/>
      <c r="R109" s="31"/>
    </row>
    <row r="110" spans="2:18" x14ac:dyDescent="0.2">
      <c r="B110" s="26">
        <v>40</v>
      </c>
      <c r="C110" s="27">
        <v>1.056</v>
      </c>
      <c r="D110" s="36" t="s">
        <v>79</v>
      </c>
      <c r="E110" s="43">
        <f t="shared" si="40"/>
        <v>1.06</v>
      </c>
      <c r="F110" s="45">
        <f t="shared" si="41"/>
        <v>5</v>
      </c>
      <c r="G110" s="43">
        <f t="shared" si="42"/>
        <v>5.3000000000000007</v>
      </c>
      <c r="H110" s="23"/>
      <c r="I110" s="26">
        <v>26</v>
      </c>
      <c r="J110" s="27">
        <v>1.08</v>
      </c>
      <c r="K110" s="43">
        <f t="shared" si="46"/>
        <v>0.66900000000000004</v>
      </c>
      <c r="L110" s="45">
        <f t="shared" si="47"/>
        <v>2</v>
      </c>
      <c r="M110" s="43">
        <f t="shared" si="45"/>
        <v>1.3380000000000001</v>
      </c>
      <c r="N110" s="30"/>
      <c r="O110" s="30"/>
      <c r="P110" s="30"/>
      <c r="R110" s="31"/>
    </row>
    <row r="111" spans="2:18" ht="15" x14ac:dyDescent="0.2">
      <c r="B111" s="39"/>
      <c r="C111" s="22"/>
      <c r="D111" s="22"/>
      <c r="E111" s="39"/>
      <c r="F111" s="45"/>
      <c r="G111" s="43"/>
      <c r="H111" s="48" t="s">
        <v>76</v>
      </c>
      <c r="I111" s="48"/>
      <c r="J111" s="43" t="e">
        <f>#REF!</f>
        <v>#REF!</v>
      </c>
      <c r="K111" s="43" t="s">
        <v>77</v>
      </c>
      <c r="L111" s="45" t="e">
        <f>#REF!</f>
        <v>#REF!</v>
      </c>
      <c r="M111" s="43" t="e">
        <f>J111-L111</f>
        <v>#REF!</v>
      </c>
      <c r="N111" s="34"/>
      <c r="O111" s="24"/>
      <c r="P111" s="24"/>
    </row>
    <row r="112" spans="2:18" ht="15" x14ac:dyDescent="0.2">
      <c r="B112" s="23" t="s">
        <v>74</v>
      </c>
      <c r="C112" s="23"/>
      <c r="D112" s="47">
        <v>0.6</v>
      </c>
      <c r="E112" s="47"/>
      <c r="J112" s="39"/>
      <c r="K112" s="39"/>
      <c r="L112" s="39"/>
      <c r="M112" s="39"/>
      <c r="N112" s="24"/>
      <c r="O112" s="24"/>
      <c r="P112" s="24"/>
    </row>
    <row r="113" spans="2:18" x14ac:dyDescent="0.2">
      <c r="B113" s="26">
        <v>0</v>
      </c>
      <c r="C113" s="27">
        <v>0.88500000000000001</v>
      </c>
      <c r="D113" s="36" t="s">
        <v>79</v>
      </c>
      <c r="E113" s="45"/>
      <c r="F113" s="45"/>
      <c r="G113" s="45"/>
      <c r="H113" s="45"/>
      <c r="I113" s="26">
        <v>0</v>
      </c>
      <c r="J113" s="27">
        <v>0.88500000000000001</v>
      </c>
      <c r="K113" s="43"/>
      <c r="L113" s="45"/>
      <c r="M113" s="43"/>
      <c r="N113" s="30"/>
      <c r="O113" s="30"/>
      <c r="P113" s="30"/>
      <c r="R113" s="31"/>
    </row>
    <row r="114" spans="2:18" x14ac:dyDescent="0.2">
      <c r="B114" s="26">
        <v>5</v>
      </c>
      <c r="C114" s="27">
        <v>0.879</v>
      </c>
      <c r="D114" s="27"/>
      <c r="E114" s="43">
        <f>(C113+C114)/2</f>
        <v>0.88200000000000001</v>
      </c>
      <c r="F114" s="45">
        <f>B114-B113</f>
        <v>5</v>
      </c>
      <c r="G114" s="43">
        <f>E114*F114</f>
        <v>4.41</v>
      </c>
      <c r="H114" s="45"/>
      <c r="I114" s="26">
        <v>5</v>
      </c>
      <c r="J114" s="27">
        <v>0.879</v>
      </c>
      <c r="K114" s="43">
        <f t="shared" ref="K114:K120" si="48">AVERAGE(J113,J114)</f>
        <v>0.88200000000000001</v>
      </c>
      <c r="L114" s="45">
        <f t="shared" ref="L114:L120" si="49">I114-I113</f>
        <v>5</v>
      </c>
      <c r="M114" s="43">
        <f t="shared" ref="M114:M126" si="50">L114*K114</f>
        <v>4.41</v>
      </c>
      <c r="N114" s="30"/>
      <c r="O114" s="30"/>
      <c r="P114" s="30"/>
      <c r="Q114" s="32"/>
      <c r="R114" s="31"/>
    </row>
    <row r="115" spans="2:18" x14ac:dyDescent="0.2">
      <c r="B115" s="26">
        <v>10</v>
      </c>
      <c r="C115" s="27">
        <v>0.874</v>
      </c>
      <c r="D115" s="27" t="s">
        <v>24</v>
      </c>
      <c r="E115" s="43">
        <f t="shared" ref="E115:E126" si="51">(C114+C115)/2</f>
        <v>0.87650000000000006</v>
      </c>
      <c r="F115" s="45">
        <f t="shared" ref="F115:F126" si="52">B115-B114</f>
        <v>5</v>
      </c>
      <c r="G115" s="43">
        <f t="shared" ref="G115:G126" si="53">E115*F115</f>
        <v>4.3825000000000003</v>
      </c>
      <c r="H115" s="45"/>
      <c r="I115" s="26">
        <v>10</v>
      </c>
      <c r="J115" s="27">
        <v>0.874</v>
      </c>
      <c r="K115" s="43">
        <f t="shared" si="48"/>
        <v>0.87650000000000006</v>
      </c>
      <c r="L115" s="45">
        <f t="shared" si="49"/>
        <v>5</v>
      </c>
      <c r="M115" s="43">
        <f t="shared" si="50"/>
        <v>4.3825000000000003</v>
      </c>
      <c r="N115" s="30"/>
      <c r="O115" s="30"/>
      <c r="P115" s="30"/>
      <c r="Q115" s="32"/>
      <c r="R115" s="31"/>
    </row>
    <row r="116" spans="2:18" x14ac:dyDescent="0.2">
      <c r="B116" s="26">
        <v>11</v>
      </c>
      <c r="C116" s="27">
        <v>0.16900000000000001</v>
      </c>
      <c r="D116" s="27"/>
      <c r="E116" s="43">
        <f t="shared" si="51"/>
        <v>0.52149999999999996</v>
      </c>
      <c r="F116" s="45">
        <f t="shared" si="52"/>
        <v>1</v>
      </c>
      <c r="G116" s="43">
        <f t="shared" si="53"/>
        <v>0.52149999999999996</v>
      </c>
      <c r="H116" s="45"/>
      <c r="I116" s="26">
        <v>11</v>
      </c>
      <c r="J116" s="27">
        <v>0.16900000000000001</v>
      </c>
      <c r="K116" s="43">
        <f t="shared" si="48"/>
        <v>0.52149999999999996</v>
      </c>
      <c r="L116" s="45">
        <f t="shared" si="49"/>
        <v>1</v>
      </c>
      <c r="M116" s="43">
        <f t="shared" si="50"/>
        <v>0.52149999999999996</v>
      </c>
      <c r="N116" s="30"/>
      <c r="O116" s="30"/>
      <c r="P116" s="30"/>
      <c r="Q116" s="32"/>
      <c r="R116" s="31"/>
    </row>
    <row r="117" spans="2:18" x14ac:dyDescent="0.2">
      <c r="B117" s="26">
        <v>13</v>
      </c>
      <c r="C117" s="27">
        <v>-0.32200000000000001</v>
      </c>
      <c r="D117" s="27"/>
      <c r="E117" s="43">
        <f t="shared" si="51"/>
        <v>-7.6499999999999999E-2</v>
      </c>
      <c r="F117" s="45">
        <f t="shared" si="52"/>
        <v>2</v>
      </c>
      <c r="G117" s="43">
        <f t="shared" si="53"/>
        <v>-0.153</v>
      </c>
      <c r="H117" s="45"/>
      <c r="I117" s="26">
        <v>11.5</v>
      </c>
      <c r="J117" s="27">
        <v>0</v>
      </c>
      <c r="K117" s="43">
        <f t="shared" si="48"/>
        <v>8.4500000000000006E-2</v>
      </c>
      <c r="L117" s="45">
        <f t="shared" si="49"/>
        <v>0.5</v>
      </c>
      <c r="M117" s="43">
        <f t="shared" si="50"/>
        <v>4.2250000000000003E-2</v>
      </c>
      <c r="N117" s="30"/>
      <c r="O117" s="30"/>
      <c r="P117" s="30"/>
      <c r="Q117" s="32"/>
      <c r="R117" s="31"/>
    </row>
    <row r="118" spans="2:18" x14ac:dyDescent="0.2">
      <c r="B118" s="26">
        <v>15</v>
      </c>
      <c r="C118" s="27">
        <v>-0.622</v>
      </c>
      <c r="D118" s="27"/>
      <c r="E118" s="43">
        <f t="shared" si="51"/>
        <v>-0.47199999999999998</v>
      </c>
      <c r="F118" s="45">
        <f t="shared" si="52"/>
        <v>2</v>
      </c>
      <c r="G118" s="43">
        <f t="shared" si="53"/>
        <v>-0.94399999999999995</v>
      </c>
      <c r="H118" s="45"/>
      <c r="I118" s="40">
        <f>I117+(J117-J118)*1.5</f>
        <v>14.5</v>
      </c>
      <c r="J118" s="41">
        <v>-2</v>
      </c>
      <c r="K118" s="43">
        <f t="shared" si="48"/>
        <v>-1</v>
      </c>
      <c r="L118" s="45">
        <f t="shared" si="49"/>
        <v>3</v>
      </c>
      <c r="M118" s="43">
        <f t="shared" si="50"/>
        <v>-3</v>
      </c>
      <c r="N118" s="30"/>
      <c r="O118" s="30"/>
      <c r="P118" s="30"/>
      <c r="Q118" s="32"/>
      <c r="R118" s="31"/>
    </row>
    <row r="119" spans="2:18" x14ac:dyDescent="0.2">
      <c r="B119" s="26">
        <v>17</v>
      </c>
      <c r="C119" s="27">
        <v>-0.72599999999999998</v>
      </c>
      <c r="D119" s="27" t="s">
        <v>23</v>
      </c>
      <c r="E119" s="43">
        <f t="shared" si="51"/>
        <v>-0.67399999999999993</v>
      </c>
      <c r="F119" s="45">
        <f t="shared" si="52"/>
        <v>2</v>
      </c>
      <c r="G119" s="43">
        <f t="shared" si="53"/>
        <v>-1.3479999999999999</v>
      </c>
      <c r="H119" s="45"/>
      <c r="I119" s="50">
        <f>I118+2.5</f>
        <v>17</v>
      </c>
      <c r="J119" s="51">
        <f>J118</f>
        <v>-2</v>
      </c>
      <c r="K119" s="43">
        <f t="shared" si="48"/>
        <v>-2</v>
      </c>
      <c r="L119" s="45">
        <f t="shared" si="49"/>
        <v>2.5</v>
      </c>
      <c r="M119" s="43">
        <f t="shared" si="50"/>
        <v>-5</v>
      </c>
      <c r="N119" s="30"/>
      <c r="O119" s="30"/>
      <c r="P119" s="30"/>
      <c r="Q119" s="32"/>
      <c r="R119" s="31"/>
    </row>
    <row r="120" spans="2:18" x14ac:dyDescent="0.2">
      <c r="B120" s="26">
        <v>19</v>
      </c>
      <c r="C120" s="27">
        <v>-0.621</v>
      </c>
      <c r="D120" s="27"/>
      <c r="E120" s="43">
        <f t="shared" si="51"/>
        <v>-0.67349999999999999</v>
      </c>
      <c r="F120" s="45">
        <f t="shared" si="52"/>
        <v>2</v>
      </c>
      <c r="G120" s="43">
        <f t="shared" si="53"/>
        <v>-1.347</v>
      </c>
      <c r="H120" s="45"/>
      <c r="I120" s="40">
        <f>I119+2.5</f>
        <v>19.5</v>
      </c>
      <c r="J120" s="41">
        <f>J118</f>
        <v>-2</v>
      </c>
      <c r="K120" s="43">
        <f t="shared" si="48"/>
        <v>-2</v>
      </c>
      <c r="L120" s="45">
        <f t="shared" si="49"/>
        <v>2.5</v>
      </c>
      <c r="M120" s="43">
        <f t="shared" si="50"/>
        <v>-5</v>
      </c>
      <c r="N120" s="30"/>
      <c r="O120" s="30"/>
      <c r="P120" s="30"/>
      <c r="Q120" s="32"/>
      <c r="R120" s="31"/>
    </row>
    <row r="121" spans="2:18" x14ac:dyDescent="0.2">
      <c r="B121" s="26">
        <v>21</v>
      </c>
      <c r="C121" s="27">
        <v>-0.31</v>
      </c>
      <c r="D121" s="27"/>
      <c r="E121" s="43">
        <f t="shared" si="51"/>
        <v>-0.46550000000000002</v>
      </c>
      <c r="F121" s="45">
        <f t="shared" si="52"/>
        <v>2</v>
      </c>
      <c r="G121" s="43">
        <f t="shared" si="53"/>
        <v>-0.93100000000000005</v>
      </c>
      <c r="H121" s="45"/>
      <c r="I121" s="40">
        <f>I120+(J121-J120)*1.5</f>
        <v>22.574999999999999</v>
      </c>
      <c r="J121" s="42">
        <v>0.05</v>
      </c>
      <c r="K121" s="43">
        <f>AVERAGE(J120,J121)</f>
        <v>-0.97499999999999998</v>
      </c>
      <c r="L121" s="45">
        <f>I121-I120</f>
        <v>3.0749999999999993</v>
      </c>
      <c r="M121" s="43">
        <f t="shared" si="50"/>
        <v>-2.998124999999999</v>
      </c>
      <c r="N121" s="34"/>
      <c r="O121" s="34"/>
      <c r="P121" s="34"/>
      <c r="Q121" s="32"/>
      <c r="R121" s="31"/>
    </row>
    <row r="122" spans="2:18" x14ac:dyDescent="0.2">
      <c r="B122" s="26">
        <v>23</v>
      </c>
      <c r="C122" s="27">
        <v>0.153</v>
      </c>
      <c r="D122" s="27"/>
      <c r="E122" s="43">
        <f t="shared" si="51"/>
        <v>-7.85E-2</v>
      </c>
      <c r="F122" s="45">
        <f t="shared" si="52"/>
        <v>2</v>
      </c>
      <c r="G122" s="43">
        <f t="shared" si="53"/>
        <v>-0.157</v>
      </c>
      <c r="H122" s="45"/>
      <c r="I122" s="26">
        <v>23</v>
      </c>
      <c r="J122" s="27">
        <v>0.153</v>
      </c>
      <c r="K122" s="43">
        <f t="shared" ref="K122:K126" si="54">AVERAGE(J121,J122)</f>
        <v>0.10150000000000001</v>
      </c>
      <c r="L122" s="45">
        <f t="shared" ref="L122:L126" si="55">I122-I121</f>
        <v>0.42500000000000071</v>
      </c>
      <c r="M122" s="43">
        <f t="shared" si="50"/>
        <v>4.3137500000000072E-2</v>
      </c>
      <c r="N122" s="30"/>
      <c r="O122" s="30"/>
      <c r="P122" s="30"/>
      <c r="Q122" s="32"/>
      <c r="R122" s="31"/>
    </row>
    <row r="123" spans="2:18" x14ac:dyDescent="0.2">
      <c r="B123" s="26">
        <v>24</v>
      </c>
      <c r="C123" s="27">
        <v>1.8740000000000001</v>
      </c>
      <c r="D123" s="27" t="s">
        <v>22</v>
      </c>
      <c r="E123" s="43">
        <f t="shared" si="51"/>
        <v>1.0135000000000001</v>
      </c>
      <c r="F123" s="45">
        <f t="shared" si="52"/>
        <v>1</v>
      </c>
      <c r="G123" s="43">
        <f t="shared" si="53"/>
        <v>1.0135000000000001</v>
      </c>
      <c r="H123" s="23"/>
      <c r="I123" s="26">
        <v>24</v>
      </c>
      <c r="J123" s="27">
        <v>1.8740000000000001</v>
      </c>
      <c r="K123" s="43">
        <f t="shared" si="54"/>
        <v>1.0135000000000001</v>
      </c>
      <c r="L123" s="45">
        <f t="shared" si="55"/>
        <v>1</v>
      </c>
      <c r="M123" s="43">
        <f t="shared" si="50"/>
        <v>1.0135000000000001</v>
      </c>
      <c r="N123" s="34"/>
      <c r="O123" s="34"/>
      <c r="P123" s="34"/>
      <c r="Q123" s="32"/>
      <c r="R123" s="31"/>
    </row>
    <row r="124" spans="2:18" x14ac:dyDescent="0.2">
      <c r="B124" s="26">
        <v>25</v>
      </c>
      <c r="C124" s="27">
        <v>1.865</v>
      </c>
      <c r="D124" s="27"/>
      <c r="E124" s="43">
        <f t="shared" si="51"/>
        <v>1.8694999999999999</v>
      </c>
      <c r="F124" s="45">
        <f t="shared" si="52"/>
        <v>1</v>
      </c>
      <c r="G124" s="43">
        <f t="shared" si="53"/>
        <v>1.8694999999999999</v>
      </c>
      <c r="H124" s="23"/>
      <c r="I124" s="26">
        <v>25</v>
      </c>
      <c r="J124" s="27">
        <v>1.865</v>
      </c>
      <c r="K124" s="43">
        <f t="shared" si="54"/>
        <v>1.8694999999999999</v>
      </c>
      <c r="L124" s="45">
        <f t="shared" si="55"/>
        <v>1</v>
      </c>
      <c r="M124" s="43">
        <f t="shared" si="50"/>
        <v>1.8694999999999999</v>
      </c>
      <c r="N124" s="34"/>
      <c r="O124" s="34"/>
      <c r="P124" s="34"/>
      <c r="Q124" s="32"/>
      <c r="R124" s="31"/>
    </row>
    <row r="125" spans="2:18" x14ac:dyDescent="0.2">
      <c r="B125" s="26">
        <v>26</v>
      </c>
      <c r="C125" s="27">
        <v>0.47399999999999998</v>
      </c>
      <c r="D125" s="27"/>
      <c r="E125" s="43">
        <f t="shared" si="51"/>
        <v>1.1695</v>
      </c>
      <c r="F125" s="45">
        <f t="shared" si="52"/>
        <v>1</v>
      </c>
      <c r="G125" s="43">
        <f t="shared" si="53"/>
        <v>1.1695</v>
      </c>
      <c r="H125" s="23"/>
      <c r="I125" s="26">
        <v>26</v>
      </c>
      <c r="J125" s="27">
        <v>0.47399999999999998</v>
      </c>
      <c r="K125" s="43">
        <f t="shared" si="54"/>
        <v>1.1695</v>
      </c>
      <c r="L125" s="45">
        <f t="shared" si="55"/>
        <v>1</v>
      </c>
      <c r="M125" s="43">
        <f t="shared" si="50"/>
        <v>1.1695</v>
      </c>
      <c r="N125" s="30"/>
      <c r="O125" s="30"/>
      <c r="P125" s="30"/>
      <c r="R125" s="31"/>
    </row>
    <row r="126" spans="2:18" x14ac:dyDescent="0.2">
      <c r="B126" s="26">
        <v>28</v>
      </c>
      <c r="C126" s="27">
        <v>-0.34599999999999997</v>
      </c>
      <c r="D126" s="27" t="s">
        <v>114</v>
      </c>
      <c r="E126" s="43">
        <f t="shared" si="51"/>
        <v>6.4000000000000001E-2</v>
      </c>
      <c r="F126" s="45">
        <f t="shared" si="52"/>
        <v>2</v>
      </c>
      <c r="G126" s="43">
        <f t="shared" si="53"/>
        <v>0.128</v>
      </c>
      <c r="H126" s="23"/>
      <c r="I126" s="26">
        <v>28</v>
      </c>
      <c r="J126" s="27">
        <v>-0.34599999999999997</v>
      </c>
      <c r="K126" s="43">
        <f t="shared" si="54"/>
        <v>6.4000000000000001E-2</v>
      </c>
      <c r="L126" s="45">
        <f t="shared" si="55"/>
        <v>2</v>
      </c>
      <c r="M126" s="43">
        <f t="shared" si="50"/>
        <v>0.128</v>
      </c>
      <c r="N126" s="30"/>
      <c r="O126" s="30"/>
      <c r="P126" s="30"/>
      <c r="R126" s="31"/>
    </row>
    <row r="127" spans="2:18" x14ac:dyDescent="0.2">
      <c r="B127" s="26"/>
      <c r="C127" s="27"/>
      <c r="D127" s="27"/>
      <c r="E127" s="43"/>
      <c r="F127" s="45"/>
      <c r="G127" s="43"/>
      <c r="H127" s="23"/>
      <c r="I127" s="28"/>
      <c r="J127" s="28"/>
      <c r="K127" s="43"/>
      <c r="L127" s="45"/>
      <c r="M127" s="43"/>
      <c r="N127" s="30"/>
      <c r="O127" s="30"/>
      <c r="P127" s="30"/>
      <c r="R127" s="31"/>
    </row>
    <row r="128" spans="2:18" ht="15" x14ac:dyDescent="0.2">
      <c r="B128" s="23" t="s">
        <v>74</v>
      </c>
      <c r="C128" s="23"/>
      <c r="D128" s="47">
        <v>0.7</v>
      </c>
      <c r="E128" s="47"/>
      <c r="J128" s="39"/>
      <c r="K128" s="39"/>
      <c r="L128" s="39"/>
      <c r="M128" s="39"/>
      <c r="N128" s="24"/>
      <c r="O128" s="24"/>
      <c r="P128" s="24"/>
    </row>
    <row r="129" spans="2:18" x14ac:dyDescent="0.2">
      <c r="B129" s="26">
        <v>0</v>
      </c>
      <c r="C129" s="27">
        <v>0.627</v>
      </c>
      <c r="D129" s="36" t="s">
        <v>79</v>
      </c>
      <c r="E129" s="45"/>
      <c r="F129" s="45"/>
      <c r="G129" s="45"/>
      <c r="H129" s="45"/>
      <c r="I129" s="28"/>
      <c r="J129" s="29"/>
      <c r="K129" s="43"/>
      <c r="L129" s="45"/>
      <c r="M129" s="43"/>
      <c r="N129" s="30"/>
      <c r="O129" s="30"/>
      <c r="P129" s="30"/>
      <c r="R129" s="31"/>
    </row>
    <row r="130" spans="2:18" x14ac:dyDescent="0.2">
      <c r="B130" s="26">
        <v>5</v>
      </c>
      <c r="C130" s="27">
        <v>0.621</v>
      </c>
      <c r="D130" s="27"/>
      <c r="E130" s="43">
        <f>(C129+C130)/2</f>
        <v>0.624</v>
      </c>
      <c r="F130" s="45">
        <f>B130-B129</f>
        <v>5</v>
      </c>
      <c r="G130" s="43">
        <f>E130*F130</f>
        <v>3.12</v>
      </c>
      <c r="H130" s="45"/>
      <c r="I130" s="26"/>
      <c r="J130" s="26"/>
      <c r="K130" s="43"/>
      <c r="L130" s="45"/>
      <c r="M130" s="43"/>
      <c r="N130" s="30"/>
      <c r="O130" s="30"/>
      <c r="P130" s="30"/>
      <c r="Q130" s="32"/>
      <c r="R130" s="31"/>
    </row>
    <row r="131" spans="2:18" x14ac:dyDescent="0.2">
      <c r="B131" s="26">
        <v>10</v>
      </c>
      <c r="C131" s="27">
        <v>0.60799999999999998</v>
      </c>
      <c r="D131" s="27" t="s">
        <v>24</v>
      </c>
      <c r="E131" s="43">
        <f t="shared" ref="E131:E142" si="56">(C130+C131)/2</f>
        <v>0.61450000000000005</v>
      </c>
      <c r="F131" s="45">
        <f t="shared" ref="F131:F142" si="57">B131-B130</f>
        <v>5</v>
      </c>
      <c r="G131" s="43">
        <f t="shared" ref="G131:G142" si="58">E131*F131</f>
        <v>3.0725000000000002</v>
      </c>
      <c r="H131" s="45"/>
      <c r="I131" s="26"/>
      <c r="J131" s="26"/>
      <c r="K131" s="43"/>
      <c r="L131" s="45"/>
      <c r="M131" s="43"/>
      <c r="N131" s="30"/>
      <c r="O131" s="30"/>
      <c r="P131" s="30"/>
      <c r="Q131" s="32"/>
      <c r="R131" s="31"/>
    </row>
    <row r="132" spans="2:18" x14ac:dyDescent="0.2">
      <c r="B132" s="26">
        <v>11</v>
      </c>
      <c r="C132" s="27">
        <v>-0.18</v>
      </c>
      <c r="D132" s="27"/>
      <c r="E132" s="43">
        <f t="shared" si="56"/>
        <v>0.214</v>
      </c>
      <c r="F132" s="45">
        <f t="shared" si="57"/>
        <v>1</v>
      </c>
      <c r="G132" s="43">
        <f t="shared" si="58"/>
        <v>0.214</v>
      </c>
      <c r="H132" s="45"/>
      <c r="I132" s="26"/>
      <c r="J132" s="26"/>
      <c r="K132" s="43"/>
      <c r="L132" s="45"/>
      <c r="M132" s="43"/>
      <c r="N132" s="30"/>
      <c r="O132" s="30"/>
      <c r="P132" s="30"/>
      <c r="Q132" s="32"/>
      <c r="R132" s="31"/>
    </row>
    <row r="133" spans="2:18" x14ac:dyDescent="0.2">
      <c r="B133" s="26">
        <v>13</v>
      </c>
      <c r="C133" s="27">
        <v>-0.56799999999999995</v>
      </c>
      <c r="D133" s="27"/>
      <c r="E133" s="43">
        <f t="shared" si="56"/>
        <v>-0.374</v>
      </c>
      <c r="F133" s="45">
        <f t="shared" si="57"/>
        <v>2</v>
      </c>
      <c r="G133" s="43">
        <f t="shared" si="58"/>
        <v>-0.748</v>
      </c>
      <c r="H133" s="45"/>
      <c r="I133" s="26"/>
      <c r="J133" s="26"/>
      <c r="K133" s="43"/>
      <c r="L133" s="45"/>
      <c r="M133" s="43"/>
      <c r="N133" s="30"/>
      <c r="O133" s="30"/>
      <c r="P133" s="30"/>
      <c r="Q133" s="32"/>
      <c r="R133" s="31"/>
    </row>
    <row r="134" spans="2:18" x14ac:dyDescent="0.2">
      <c r="B134" s="26">
        <v>15</v>
      </c>
      <c r="C134" s="27">
        <v>-0.77100000000000002</v>
      </c>
      <c r="D134" s="27"/>
      <c r="E134" s="43">
        <f t="shared" si="56"/>
        <v>-0.66949999999999998</v>
      </c>
      <c r="F134" s="45">
        <f t="shared" si="57"/>
        <v>2</v>
      </c>
      <c r="G134" s="43">
        <f t="shared" si="58"/>
        <v>-1.339</v>
      </c>
      <c r="H134" s="45"/>
      <c r="I134" s="26"/>
      <c r="J134" s="26"/>
      <c r="K134" s="43"/>
      <c r="L134" s="45"/>
      <c r="M134" s="43"/>
      <c r="N134" s="30"/>
      <c r="O134" s="30"/>
      <c r="P134" s="30"/>
      <c r="Q134" s="32"/>
      <c r="R134" s="31"/>
    </row>
    <row r="135" spans="2:18" x14ac:dyDescent="0.2">
      <c r="B135" s="26">
        <v>17</v>
      </c>
      <c r="C135" s="27">
        <v>-0.873</v>
      </c>
      <c r="D135" s="27" t="s">
        <v>23</v>
      </c>
      <c r="E135" s="43">
        <f t="shared" si="56"/>
        <v>-0.82200000000000006</v>
      </c>
      <c r="F135" s="45">
        <f t="shared" si="57"/>
        <v>2</v>
      </c>
      <c r="G135" s="43">
        <f t="shared" si="58"/>
        <v>-1.6440000000000001</v>
      </c>
      <c r="H135" s="45"/>
      <c r="I135" s="26">
        <v>0</v>
      </c>
      <c r="J135" s="27">
        <v>0.627</v>
      </c>
      <c r="K135" s="43"/>
      <c r="L135" s="45"/>
      <c r="M135" s="43"/>
      <c r="N135" s="30"/>
      <c r="O135" s="30"/>
      <c r="P135" s="30"/>
      <c r="Q135" s="32"/>
      <c r="R135" s="31"/>
    </row>
    <row r="136" spans="2:18" x14ac:dyDescent="0.2">
      <c r="B136" s="26">
        <v>19</v>
      </c>
      <c r="C136" s="27">
        <v>-0.76800000000000002</v>
      </c>
      <c r="D136" s="27"/>
      <c r="E136" s="43">
        <f t="shared" si="56"/>
        <v>-0.82050000000000001</v>
      </c>
      <c r="F136" s="45">
        <f t="shared" si="57"/>
        <v>2</v>
      </c>
      <c r="G136" s="43">
        <f t="shared" si="58"/>
        <v>-1.641</v>
      </c>
      <c r="H136" s="45"/>
      <c r="I136" s="26">
        <v>5</v>
      </c>
      <c r="J136" s="27">
        <v>0.621</v>
      </c>
      <c r="K136" s="43">
        <f t="shared" ref="K136" si="59">AVERAGE(J135,J136)</f>
        <v>0.624</v>
      </c>
      <c r="L136" s="45">
        <f t="shared" ref="L136" si="60">I136-I135</f>
        <v>5</v>
      </c>
      <c r="M136" s="43">
        <f t="shared" ref="M136:M143" si="61">L136*K136</f>
        <v>3.12</v>
      </c>
      <c r="N136" s="30"/>
      <c r="O136" s="30"/>
      <c r="P136" s="30"/>
      <c r="Q136" s="32"/>
      <c r="R136" s="31"/>
    </row>
    <row r="137" spans="2:18" x14ac:dyDescent="0.2">
      <c r="B137" s="26">
        <v>21</v>
      </c>
      <c r="C137" s="27">
        <v>-0.56200000000000006</v>
      </c>
      <c r="D137" s="27"/>
      <c r="E137" s="43">
        <f t="shared" si="56"/>
        <v>-0.66500000000000004</v>
      </c>
      <c r="F137" s="45">
        <f t="shared" si="57"/>
        <v>2</v>
      </c>
      <c r="G137" s="43">
        <f t="shared" si="58"/>
        <v>-1.33</v>
      </c>
      <c r="H137" s="45"/>
      <c r="I137" s="26">
        <v>10</v>
      </c>
      <c r="J137" s="27">
        <v>0.60799999999999998</v>
      </c>
      <c r="K137" s="43">
        <f>AVERAGE(J136,J137)</f>
        <v>0.61450000000000005</v>
      </c>
      <c r="L137" s="45">
        <f>I137-I136</f>
        <v>5</v>
      </c>
      <c r="M137" s="43">
        <f t="shared" si="61"/>
        <v>3.0725000000000002</v>
      </c>
      <c r="N137" s="34"/>
      <c r="O137" s="34"/>
      <c r="P137" s="34"/>
      <c r="Q137" s="32"/>
      <c r="R137" s="31"/>
    </row>
    <row r="138" spans="2:18" x14ac:dyDescent="0.2">
      <c r="B138" s="26">
        <v>23</v>
      </c>
      <c r="C138" s="27">
        <v>0.23200000000000001</v>
      </c>
      <c r="D138" s="27"/>
      <c r="E138" s="43">
        <f t="shared" si="56"/>
        <v>-0.16500000000000004</v>
      </c>
      <c r="F138" s="45">
        <f t="shared" si="57"/>
        <v>2</v>
      </c>
      <c r="G138" s="43">
        <f t="shared" si="58"/>
        <v>-0.33000000000000007</v>
      </c>
      <c r="H138" s="45"/>
      <c r="I138" s="26">
        <v>11</v>
      </c>
      <c r="J138" s="27">
        <v>-0.18</v>
      </c>
      <c r="K138" s="43">
        <f t="shared" ref="K138:K143" si="62">AVERAGE(J137,J138)</f>
        <v>0.214</v>
      </c>
      <c r="L138" s="45">
        <f t="shared" ref="L138:L143" si="63">I138-I137</f>
        <v>1</v>
      </c>
      <c r="M138" s="43">
        <f t="shared" si="61"/>
        <v>0.214</v>
      </c>
      <c r="N138" s="30"/>
      <c r="O138" s="30"/>
      <c r="P138" s="30"/>
      <c r="Q138" s="32"/>
      <c r="R138" s="31"/>
    </row>
    <row r="139" spans="2:18" x14ac:dyDescent="0.2">
      <c r="B139" s="26">
        <v>24</v>
      </c>
      <c r="C139" s="27">
        <v>1.62</v>
      </c>
      <c r="D139" s="27" t="s">
        <v>22</v>
      </c>
      <c r="E139" s="43">
        <f t="shared" si="56"/>
        <v>0.92600000000000005</v>
      </c>
      <c r="F139" s="45">
        <f t="shared" si="57"/>
        <v>1</v>
      </c>
      <c r="G139" s="43">
        <f t="shared" si="58"/>
        <v>0.92600000000000005</v>
      </c>
      <c r="H139" s="23"/>
      <c r="I139" s="40">
        <f>I138+(J138-J139)*1.5</f>
        <v>13.73</v>
      </c>
      <c r="J139" s="41">
        <v>-2</v>
      </c>
      <c r="K139" s="43">
        <f t="shared" si="62"/>
        <v>-1.0900000000000001</v>
      </c>
      <c r="L139" s="45">
        <f t="shared" si="63"/>
        <v>2.7300000000000004</v>
      </c>
      <c r="M139" s="43">
        <f t="shared" si="61"/>
        <v>-2.9757000000000007</v>
      </c>
      <c r="N139" s="34"/>
      <c r="O139" s="34"/>
      <c r="P139" s="34"/>
      <c r="Q139" s="32"/>
      <c r="R139" s="31"/>
    </row>
    <row r="140" spans="2:18" x14ac:dyDescent="0.2">
      <c r="B140" s="26">
        <v>25</v>
      </c>
      <c r="C140" s="27">
        <v>1.611</v>
      </c>
      <c r="D140" s="27"/>
      <c r="E140" s="43">
        <f t="shared" si="56"/>
        <v>1.6154999999999999</v>
      </c>
      <c r="F140" s="45">
        <f t="shared" si="57"/>
        <v>1</v>
      </c>
      <c r="G140" s="43">
        <f t="shared" si="58"/>
        <v>1.6154999999999999</v>
      </c>
      <c r="H140" s="23"/>
      <c r="I140" s="50">
        <f>I139+2.5</f>
        <v>16.23</v>
      </c>
      <c r="J140" s="51">
        <f>J139</f>
        <v>-2</v>
      </c>
      <c r="K140" s="43">
        <f t="shared" si="62"/>
        <v>-2</v>
      </c>
      <c r="L140" s="45">
        <f t="shared" si="63"/>
        <v>2.5</v>
      </c>
      <c r="M140" s="43">
        <f t="shared" si="61"/>
        <v>-5</v>
      </c>
      <c r="N140" s="34"/>
      <c r="O140" s="34"/>
      <c r="P140" s="34"/>
      <c r="Q140" s="32"/>
      <c r="R140" s="31"/>
    </row>
    <row r="141" spans="2:18" x14ac:dyDescent="0.2">
      <c r="B141" s="26">
        <v>26</v>
      </c>
      <c r="C141" s="27">
        <v>0.60740000000000005</v>
      </c>
      <c r="D141" s="27"/>
      <c r="E141" s="43">
        <f t="shared" si="56"/>
        <v>1.1092</v>
      </c>
      <c r="F141" s="45">
        <f t="shared" si="57"/>
        <v>1</v>
      </c>
      <c r="G141" s="43">
        <f t="shared" si="58"/>
        <v>1.1092</v>
      </c>
      <c r="H141" s="23"/>
      <c r="I141" s="40">
        <f>I140+2.5</f>
        <v>18.73</v>
      </c>
      <c r="J141" s="41">
        <f>J139</f>
        <v>-2</v>
      </c>
      <c r="K141" s="43">
        <f t="shared" si="62"/>
        <v>-2</v>
      </c>
      <c r="L141" s="45">
        <f t="shared" si="63"/>
        <v>2.5</v>
      </c>
      <c r="M141" s="43">
        <f t="shared" si="61"/>
        <v>-5</v>
      </c>
      <c r="N141" s="30"/>
      <c r="O141" s="30"/>
      <c r="P141" s="30"/>
      <c r="R141" s="31"/>
    </row>
    <row r="142" spans="2:18" x14ac:dyDescent="0.2">
      <c r="B142" s="26">
        <v>28</v>
      </c>
      <c r="C142" s="27">
        <v>-7.0999999999999994E-2</v>
      </c>
      <c r="D142" s="27" t="s">
        <v>114</v>
      </c>
      <c r="E142" s="43">
        <f t="shared" si="56"/>
        <v>0.26820000000000005</v>
      </c>
      <c r="F142" s="45">
        <f t="shared" si="57"/>
        <v>2</v>
      </c>
      <c r="G142" s="43">
        <f t="shared" si="58"/>
        <v>0.5364000000000001</v>
      </c>
      <c r="H142" s="23"/>
      <c r="I142" s="40">
        <f>I141+(J142-J141)*1.5</f>
        <v>20.755000000000003</v>
      </c>
      <c r="J142" s="42">
        <v>-0.65</v>
      </c>
      <c r="K142" s="43">
        <f t="shared" si="62"/>
        <v>-1.325</v>
      </c>
      <c r="L142" s="45">
        <f t="shared" si="63"/>
        <v>2.0250000000000021</v>
      </c>
      <c r="M142" s="43">
        <f t="shared" si="61"/>
        <v>-2.6831250000000026</v>
      </c>
      <c r="N142" s="30"/>
      <c r="O142" s="30"/>
      <c r="P142" s="30"/>
      <c r="R142" s="31"/>
    </row>
    <row r="143" spans="2:18" x14ac:dyDescent="0.2">
      <c r="B143" s="26"/>
      <c r="C143" s="27"/>
      <c r="D143" s="27"/>
      <c r="E143" s="43"/>
      <c r="F143" s="45"/>
      <c r="G143" s="43"/>
      <c r="H143" s="23"/>
      <c r="I143" s="26">
        <v>21</v>
      </c>
      <c r="J143" s="27">
        <v>-0.56200000000000006</v>
      </c>
      <c r="K143" s="43">
        <f t="shared" si="62"/>
        <v>-0.60600000000000009</v>
      </c>
      <c r="L143" s="45">
        <f t="shared" si="63"/>
        <v>0.24499999999999744</v>
      </c>
      <c r="M143" s="43">
        <f t="shared" si="61"/>
        <v>-0.14846999999999846</v>
      </c>
      <c r="N143" s="30"/>
      <c r="O143" s="30"/>
      <c r="P143" s="30"/>
      <c r="R143" s="31"/>
    </row>
    <row r="144" spans="2:18" x14ac:dyDescent="0.2">
      <c r="B144" s="29"/>
      <c r="C144" s="38"/>
      <c r="D144" s="38"/>
      <c r="E144" s="43"/>
      <c r="F144" s="45"/>
      <c r="G144" s="43"/>
      <c r="H144" s="45"/>
      <c r="I144" s="45"/>
      <c r="J144" s="43"/>
      <c r="K144" s="43"/>
      <c r="L144" s="45"/>
      <c r="M144" s="43"/>
      <c r="N144" s="34"/>
      <c r="O144" s="34"/>
      <c r="P144" s="34"/>
    </row>
    <row r="145" spans="2:18" ht="15" x14ac:dyDescent="0.2">
      <c r="B145" s="23" t="s">
        <v>74</v>
      </c>
      <c r="C145" s="23"/>
      <c r="D145" s="47">
        <v>0.8</v>
      </c>
      <c r="E145" s="47"/>
      <c r="J145" s="39"/>
      <c r="K145" s="39"/>
      <c r="L145" s="39"/>
      <c r="M145" s="39"/>
      <c r="N145" s="24"/>
      <c r="O145" s="24"/>
      <c r="P145" s="24"/>
    </row>
    <row r="146" spans="2:18" x14ac:dyDescent="0.2">
      <c r="B146" s="26">
        <v>0</v>
      </c>
      <c r="C146" s="27">
        <v>0.66800000000000004</v>
      </c>
      <c r="D146" s="36" t="s">
        <v>79</v>
      </c>
      <c r="E146" s="45"/>
      <c r="F146" s="45"/>
      <c r="G146" s="45"/>
      <c r="H146" s="45"/>
      <c r="I146" s="28"/>
      <c r="J146" s="29"/>
      <c r="K146" s="43"/>
      <c r="L146" s="45"/>
      <c r="M146" s="43"/>
      <c r="N146" s="30"/>
      <c r="O146" s="30"/>
      <c r="P146" s="30"/>
      <c r="R146" s="31"/>
    </row>
    <row r="147" spans="2:18" x14ac:dyDescent="0.2">
      <c r="B147" s="26">
        <v>5</v>
      </c>
      <c r="C147" s="43">
        <v>0.68</v>
      </c>
      <c r="D147" s="43"/>
      <c r="E147" s="43">
        <f>(C146+C147)/2</f>
        <v>0.67400000000000004</v>
      </c>
      <c r="F147" s="45">
        <f>B147-B146</f>
        <v>5</v>
      </c>
      <c r="G147" s="43">
        <f>E147*F147</f>
        <v>3.37</v>
      </c>
      <c r="H147" s="45"/>
      <c r="I147" s="26"/>
      <c r="J147" s="26"/>
      <c r="K147" s="43"/>
      <c r="L147" s="45"/>
      <c r="M147" s="43"/>
      <c r="N147" s="30"/>
      <c r="O147" s="30"/>
      <c r="P147" s="30"/>
      <c r="Q147" s="32"/>
      <c r="R147" s="31"/>
    </row>
    <row r="148" spans="2:18" x14ac:dyDescent="0.2">
      <c r="B148" s="26">
        <v>10</v>
      </c>
      <c r="C148" s="27">
        <v>0.68500000000000005</v>
      </c>
      <c r="D148" s="27" t="s">
        <v>24</v>
      </c>
      <c r="E148" s="43">
        <f t="shared" ref="E148:E159" si="64">(C147+C148)/2</f>
        <v>0.68250000000000011</v>
      </c>
      <c r="F148" s="45">
        <f t="shared" ref="F148:F159" si="65">B148-B147</f>
        <v>5</v>
      </c>
      <c r="G148" s="43">
        <f t="shared" ref="G148:G159" si="66">E148*F148</f>
        <v>3.4125000000000005</v>
      </c>
      <c r="H148" s="45"/>
      <c r="I148" s="26"/>
      <c r="J148" s="26"/>
      <c r="K148" s="43"/>
      <c r="L148" s="45"/>
      <c r="M148" s="43"/>
      <c r="N148" s="30"/>
      <c r="O148" s="30"/>
      <c r="P148" s="30"/>
      <c r="Q148" s="32"/>
      <c r="R148" s="31"/>
    </row>
    <row r="149" spans="2:18" x14ac:dyDescent="0.2">
      <c r="B149" s="26">
        <v>11</v>
      </c>
      <c r="C149" s="27">
        <v>-0.38</v>
      </c>
      <c r="D149" s="27"/>
      <c r="E149" s="43">
        <f t="shared" si="64"/>
        <v>0.15250000000000002</v>
      </c>
      <c r="F149" s="45">
        <f t="shared" si="65"/>
        <v>1</v>
      </c>
      <c r="G149" s="43">
        <f t="shared" si="66"/>
        <v>0.15250000000000002</v>
      </c>
      <c r="H149" s="45"/>
      <c r="I149" s="26"/>
      <c r="J149" s="26"/>
      <c r="K149" s="43"/>
      <c r="L149" s="45"/>
      <c r="M149" s="43"/>
      <c r="N149" s="30"/>
      <c r="O149" s="30"/>
      <c r="P149" s="30"/>
      <c r="Q149" s="32"/>
      <c r="R149" s="31"/>
    </row>
    <row r="150" spans="2:18" x14ac:dyDescent="0.2">
      <c r="B150" s="26">
        <v>12</v>
      </c>
      <c r="C150" s="27">
        <v>-0.56999999999999995</v>
      </c>
      <c r="D150" s="27"/>
      <c r="E150" s="43">
        <f t="shared" si="64"/>
        <v>-0.47499999999999998</v>
      </c>
      <c r="F150" s="45">
        <f t="shared" si="65"/>
        <v>1</v>
      </c>
      <c r="G150" s="43">
        <f t="shared" si="66"/>
        <v>-0.47499999999999998</v>
      </c>
      <c r="H150" s="45"/>
      <c r="I150" s="26"/>
      <c r="J150" s="26"/>
      <c r="K150" s="43"/>
      <c r="L150" s="45"/>
      <c r="M150" s="43"/>
      <c r="N150" s="30"/>
      <c r="O150" s="30"/>
      <c r="P150" s="30"/>
      <c r="Q150" s="32"/>
      <c r="R150" s="31"/>
    </row>
    <row r="151" spans="2:18" x14ac:dyDescent="0.2">
      <c r="B151" s="26">
        <v>14</v>
      </c>
      <c r="C151" s="27">
        <v>-0.70199999999999996</v>
      </c>
      <c r="D151" s="27"/>
      <c r="E151" s="43">
        <f t="shared" si="64"/>
        <v>-0.6359999999999999</v>
      </c>
      <c r="F151" s="45">
        <f t="shared" si="65"/>
        <v>2</v>
      </c>
      <c r="G151" s="43">
        <f t="shared" si="66"/>
        <v>-1.2719999999999998</v>
      </c>
      <c r="H151" s="45"/>
      <c r="I151" s="26"/>
      <c r="J151" s="26"/>
      <c r="K151" s="43"/>
      <c r="L151" s="45"/>
      <c r="M151" s="43"/>
      <c r="N151" s="30"/>
      <c r="O151" s="30"/>
      <c r="P151" s="30"/>
      <c r="Q151" s="32"/>
      <c r="R151" s="31"/>
    </row>
    <row r="152" spans="2:18" x14ac:dyDescent="0.2">
      <c r="B152" s="26">
        <v>16</v>
      </c>
      <c r="C152" s="27">
        <v>-0.80300000000000005</v>
      </c>
      <c r="D152" s="27" t="s">
        <v>23</v>
      </c>
      <c r="E152" s="43">
        <f t="shared" si="64"/>
        <v>-0.75249999999999995</v>
      </c>
      <c r="F152" s="45">
        <f t="shared" si="65"/>
        <v>2</v>
      </c>
      <c r="G152" s="43">
        <f t="shared" si="66"/>
        <v>-1.5049999999999999</v>
      </c>
      <c r="H152" s="45"/>
      <c r="I152" s="26"/>
      <c r="J152" s="26"/>
      <c r="K152" s="43"/>
      <c r="L152" s="45"/>
      <c r="M152" s="43"/>
      <c r="N152" s="30"/>
      <c r="O152" s="30"/>
      <c r="P152" s="30"/>
      <c r="Q152" s="32"/>
      <c r="R152" s="31"/>
    </row>
    <row r="153" spans="2:18" x14ac:dyDescent="0.2">
      <c r="B153" s="26">
        <v>18</v>
      </c>
      <c r="C153" s="27">
        <v>-0.69699999999999995</v>
      </c>
      <c r="D153" s="27"/>
      <c r="E153" s="43">
        <f t="shared" si="64"/>
        <v>-0.75</v>
      </c>
      <c r="F153" s="45">
        <f t="shared" si="65"/>
        <v>2</v>
      </c>
      <c r="G153" s="43">
        <f t="shared" si="66"/>
        <v>-1.5</v>
      </c>
      <c r="H153" s="45"/>
      <c r="I153" s="26">
        <v>0</v>
      </c>
      <c r="J153" s="27">
        <v>0.66800000000000004</v>
      </c>
      <c r="K153" s="43"/>
      <c r="L153" s="45"/>
      <c r="M153" s="43"/>
      <c r="N153" s="30"/>
      <c r="O153" s="30"/>
      <c r="P153" s="30"/>
      <c r="Q153" s="32"/>
      <c r="R153" s="31"/>
    </row>
    <row r="154" spans="2:18" x14ac:dyDescent="0.2">
      <c r="B154" s="26">
        <v>20</v>
      </c>
      <c r="C154" s="27">
        <v>-0.56299999999999994</v>
      </c>
      <c r="D154" s="27"/>
      <c r="E154" s="43">
        <f t="shared" si="64"/>
        <v>-0.62999999999999989</v>
      </c>
      <c r="F154" s="45">
        <f t="shared" si="65"/>
        <v>2</v>
      </c>
      <c r="G154" s="43">
        <f t="shared" si="66"/>
        <v>-1.2599999999999998</v>
      </c>
      <c r="H154" s="45"/>
      <c r="I154" s="26">
        <v>5</v>
      </c>
      <c r="J154" s="43">
        <v>0.68</v>
      </c>
      <c r="K154" s="43">
        <f>AVERAGE(J153,J154)</f>
        <v>0.67400000000000004</v>
      </c>
      <c r="L154" s="45">
        <f>I154-I153</f>
        <v>5</v>
      </c>
      <c r="M154" s="43">
        <f t="shared" ref="M154:M160" si="67">L154*K154</f>
        <v>3.37</v>
      </c>
      <c r="N154" s="34"/>
      <c r="O154" s="34"/>
      <c r="P154" s="34"/>
      <c r="Q154" s="32"/>
      <c r="R154" s="31"/>
    </row>
    <row r="155" spans="2:18" x14ac:dyDescent="0.2">
      <c r="B155" s="26">
        <v>21</v>
      </c>
      <c r="C155" s="27">
        <v>-7.4999999999999997E-2</v>
      </c>
      <c r="D155" s="27"/>
      <c r="E155" s="43">
        <f t="shared" si="64"/>
        <v>-0.31899999999999995</v>
      </c>
      <c r="F155" s="45">
        <f t="shared" si="65"/>
        <v>1</v>
      </c>
      <c r="G155" s="43">
        <f t="shared" si="66"/>
        <v>-0.31899999999999995</v>
      </c>
      <c r="H155" s="45"/>
      <c r="I155" s="26">
        <v>8.6999999999999993</v>
      </c>
      <c r="J155" s="27">
        <v>0.68500000000000005</v>
      </c>
      <c r="K155" s="43">
        <f t="shared" ref="K155:K160" si="68">AVERAGE(J154,J155)</f>
        <v>0.68250000000000011</v>
      </c>
      <c r="L155" s="45">
        <f t="shared" ref="L155:L160" si="69">I155-I154</f>
        <v>3.6999999999999993</v>
      </c>
      <c r="M155" s="43">
        <f t="shared" si="67"/>
        <v>2.5252499999999998</v>
      </c>
      <c r="N155" s="30"/>
      <c r="O155" s="30"/>
      <c r="P155" s="30"/>
      <c r="Q155" s="32"/>
      <c r="R155" s="31"/>
    </row>
    <row r="156" spans="2:18" x14ac:dyDescent="0.2">
      <c r="B156" s="26">
        <v>22</v>
      </c>
      <c r="C156" s="27">
        <v>0.89700000000000002</v>
      </c>
      <c r="D156" s="27" t="s">
        <v>22</v>
      </c>
      <c r="E156" s="43">
        <f t="shared" si="64"/>
        <v>0.41100000000000003</v>
      </c>
      <c r="F156" s="45">
        <f t="shared" si="65"/>
        <v>1</v>
      </c>
      <c r="G156" s="43">
        <f t="shared" si="66"/>
        <v>0.41100000000000003</v>
      </c>
      <c r="H156" s="23"/>
      <c r="I156" s="40">
        <f>I155+(J155-J156)*1.5</f>
        <v>12.727499999999999</v>
      </c>
      <c r="J156" s="41">
        <v>-2</v>
      </c>
      <c r="K156" s="43">
        <f t="shared" si="68"/>
        <v>-0.65749999999999997</v>
      </c>
      <c r="L156" s="45">
        <f t="shared" si="69"/>
        <v>4.0274999999999999</v>
      </c>
      <c r="M156" s="43">
        <f t="shared" si="67"/>
        <v>-2.6480812499999997</v>
      </c>
      <c r="N156" s="34"/>
      <c r="O156" s="34"/>
      <c r="P156" s="34"/>
      <c r="Q156" s="32"/>
      <c r="R156" s="31"/>
    </row>
    <row r="157" spans="2:18" x14ac:dyDescent="0.2">
      <c r="B157" s="26">
        <v>25</v>
      </c>
      <c r="C157" s="27">
        <v>0.92100000000000004</v>
      </c>
      <c r="D157" s="27"/>
      <c r="E157" s="43">
        <f t="shared" si="64"/>
        <v>0.90900000000000003</v>
      </c>
      <c r="F157" s="45">
        <f t="shared" si="65"/>
        <v>3</v>
      </c>
      <c r="G157" s="43">
        <f t="shared" si="66"/>
        <v>2.7270000000000003</v>
      </c>
      <c r="H157" s="23"/>
      <c r="I157" s="50">
        <f>I156+2.5</f>
        <v>15.227499999999999</v>
      </c>
      <c r="J157" s="51">
        <f>J156</f>
        <v>-2</v>
      </c>
      <c r="K157" s="43">
        <f t="shared" si="68"/>
        <v>-2</v>
      </c>
      <c r="L157" s="45">
        <f t="shared" si="69"/>
        <v>2.5</v>
      </c>
      <c r="M157" s="43">
        <f t="shared" si="67"/>
        <v>-5</v>
      </c>
      <c r="N157" s="34"/>
      <c r="O157" s="34"/>
      <c r="P157" s="34"/>
      <c r="Q157" s="32"/>
      <c r="R157" s="31"/>
    </row>
    <row r="158" spans="2:18" x14ac:dyDescent="0.2">
      <c r="B158" s="26">
        <v>30</v>
      </c>
      <c r="C158" s="27">
        <v>0.92500000000000004</v>
      </c>
      <c r="D158" s="27"/>
      <c r="E158" s="43">
        <f t="shared" si="64"/>
        <v>0.92300000000000004</v>
      </c>
      <c r="F158" s="45">
        <f t="shared" si="65"/>
        <v>5</v>
      </c>
      <c r="G158" s="43">
        <f t="shared" si="66"/>
        <v>4.6150000000000002</v>
      </c>
      <c r="H158" s="23"/>
      <c r="I158" s="40">
        <f>I157+2.5</f>
        <v>17.727499999999999</v>
      </c>
      <c r="J158" s="41">
        <f>J156</f>
        <v>-2</v>
      </c>
      <c r="K158" s="43">
        <f t="shared" si="68"/>
        <v>-2</v>
      </c>
      <c r="L158" s="45">
        <f t="shared" si="69"/>
        <v>2.5</v>
      </c>
      <c r="M158" s="43">
        <f t="shared" si="67"/>
        <v>-5</v>
      </c>
      <c r="N158" s="30"/>
      <c r="O158" s="30"/>
      <c r="P158" s="30"/>
      <c r="R158" s="31"/>
    </row>
    <row r="159" spans="2:18" x14ac:dyDescent="0.2">
      <c r="B159" s="26">
        <v>35</v>
      </c>
      <c r="C159" s="27">
        <v>0.93700000000000006</v>
      </c>
      <c r="D159" s="27" t="s">
        <v>110</v>
      </c>
      <c r="E159" s="43">
        <f t="shared" si="64"/>
        <v>0.93100000000000005</v>
      </c>
      <c r="F159" s="45">
        <f t="shared" si="65"/>
        <v>5</v>
      </c>
      <c r="G159" s="43">
        <f t="shared" si="66"/>
        <v>4.6550000000000002</v>
      </c>
      <c r="H159" s="23"/>
      <c r="I159" s="40">
        <f>I158+(J159-J158)*1.5</f>
        <v>19.752499999999998</v>
      </c>
      <c r="J159" s="42">
        <v>-0.65</v>
      </c>
      <c r="K159" s="43">
        <f t="shared" si="68"/>
        <v>-1.325</v>
      </c>
      <c r="L159" s="45">
        <f t="shared" si="69"/>
        <v>2.0249999999999986</v>
      </c>
      <c r="M159" s="43">
        <f t="shared" si="67"/>
        <v>-2.6831249999999982</v>
      </c>
      <c r="N159" s="30"/>
      <c r="O159" s="30"/>
      <c r="P159" s="30"/>
      <c r="R159" s="31"/>
    </row>
    <row r="160" spans="2:18" x14ac:dyDescent="0.2">
      <c r="B160" s="26"/>
      <c r="C160" s="27"/>
      <c r="D160" s="27"/>
      <c r="E160" s="43"/>
      <c r="F160" s="45"/>
      <c r="G160" s="43"/>
      <c r="H160" s="23"/>
      <c r="I160" s="26">
        <v>20</v>
      </c>
      <c r="J160" s="27">
        <v>-0.56299999999999994</v>
      </c>
      <c r="K160" s="43">
        <f t="shared" si="68"/>
        <v>-0.60650000000000004</v>
      </c>
      <c r="L160" s="45">
        <f t="shared" si="69"/>
        <v>0.24750000000000227</v>
      </c>
      <c r="M160" s="43">
        <f t="shared" si="67"/>
        <v>-0.1501087500000014</v>
      </c>
      <c r="N160" s="30"/>
      <c r="O160" s="30"/>
      <c r="P160" s="30"/>
      <c r="R160" s="31"/>
    </row>
    <row r="161" spans="2:18" ht="15" x14ac:dyDescent="0.2">
      <c r="B161" s="23" t="s">
        <v>74</v>
      </c>
      <c r="C161" s="23"/>
      <c r="D161" s="47">
        <v>0.9</v>
      </c>
      <c r="E161" s="47"/>
      <c r="J161" s="39"/>
      <c r="K161" s="39"/>
      <c r="L161" s="39"/>
      <c r="M161" s="39"/>
      <c r="N161" s="24"/>
      <c r="O161" s="24"/>
      <c r="P161" s="24"/>
    </row>
    <row r="162" spans="2:18" x14ac:dyDescent="0.2">
      <c r="B162" s="26">
        <v>0</v>
      </c>
      <c r="C162" s="27">
        <v>0.67100000000000004</v>
      </c>
      <c r="D162" s="36" t="s">
        <v>79</v>
      </c>
      <c r="E162" s="45"/>
      <c r="F162" s="45"/>
      <c r="G162" s="45"/>
      <c r="H162" s="45"/>
      <c r="I162" s="28"/>
      <c r="J162" s="29"/>
      <c r="K162" s="43"/>
      <c r="L162" s="45"/>
      <c r="M162" s="43"/>
      <c r="N162" s="30"/>
      <c r="O162" s="30"/>
      <c r="P162" s="30"/>
      <c r="R162" s="31"/>
    </row>
    <row r="163" spans="2:18" x14ac:dyDescent="0.2">
      <c r="B163" s="26">
        <v>5</v>
      </c>
      <c r="C163" s="43">
        <v>0.66600000000000004</v>
      </c>
      <c r="D163" s="43"/>
      <c r="E163" s="43">
        <f>(C162+C163)/2</f>
        <v>0.66850000000000009</v>
      </c>
      <c r="F163" s="45">
        <f>B163-B162</f>
        <v>5</v>
      </c>
      <c r="G163" s="43">
        <f>E163*F163</f>
        <v>3.3425000000000002</v>
      </c>
      <c r="H163" s="45"/>
      <c r="I163" s="26"/>
      <c r="J163" s="26"/>
      <c r="K163" s="43"/>
      <c r="L163" s="45"/>
      <c r="M163" s="43"/>
      <c r="N163" s="30"/>
      <c r="O163" s="30"/>
      <c r="P163" s="30"/>
      <c r="Q163" s="32"/>
      <c r="R163" s="31"/>
    </row>
    <row r="164" spans="2:18" x14ac:dyDescent="0.2">
      <c r="B164" s="26">
        <v>10</v>
      </c>
      <c r="C164" s="27">
        <v>0.66</v>
      </c>
      <c r="D164" s="27" t="s">
        <v>24</v>
      </c>
      <c r="E164" s="43">
        <f t="shared" ref="E164:E176" si="70">(C163+C164)/2</f>
        <v>0.66300000000000003</v>
      </c>
      <c r="F164" s="45">
        <f t="shared" ref="F164:F176" si="71">B164-B163</f>
        <v>5</v>
      </c>
      <c r="G164" s="43">
        <f t="shared" ref="G164:G176" si="72">E164*F164</f>
        <v>3.3150000000000004</v>
      </c>
      <c r="H164" s="45"/>
      <c r="I164" s="26"/>
      <c r="J164" s="26"/>
      <c r="K164" s="43"/>
      <c r="L164" s="45"/>
      <c r="M164" s="43"/>
      <c r="N164" s="30"/>
      <c r="O164" s="30"/>
      <c r="P164" s="30"/>
      <c r="Q164" s="32"/>
      <c r="R164" s="31"/>
    </row>
    <row r="165" spans="2:18" x14ac:dyDescent="0.2">
      <c r="B165" s="26">
        <v>11</v>
      </c>
      <c r="C165" s="27">
        <v>0.217</v>
      </c>
      <c r="D165" s="27"/>
      <c r="E165" s="43">
        <f t="shared" si="70"/>
        <v>0.4385</v>
      </c>
      <c r="F165" s="45">
        <f t="shared" si="71"/>
        <v>1</v>
      </c>
      <c r="G165" s="43">
        <f t="shared" si="72"/>
        <v>0.4385</v>
      </c>
      <c r="H165" s="45"/>
      <c r="I165" s="26"/>
      <c r="J165" s="26"/>
      <c r="K165" s="43"/>
      <c r="L165" s="45"/>
      <c r="M165" s="43"/>
      <c r="N165" s="30"/>
      <c r="O165" s="30"/>
      <c r="P165" s="30"/>
      <c r="Q165" s="32"/>
      <c r="R165" s="31"/>
    </row>
    <row r="166" spans="2:18" x14ac:dyDescent="0.2">
      <c r="B166" s="26">
        <v>12</v>
      </c>
      <c r="C166" s="27">
        <v>-0.19900000000000001</v>
      </c>
      <c r="D166" s="27"/>
      <c r="E166" s="43">
        <f t="shared" si="70"/>
        <v>8.9999999999999941E-3</v>
      </c>
      <c r="F166" s="45">
        <f t="shared" si="71"/>
        <v>1</v>
      </c>
      <c r="G166" s="43">
        <f t="shared" si="72"/>
        <v>8.9999999999999941E-3</v>
      </c>
      <c r="H166" s="45"/>
      <c r="I166" s="26"/>
      <c r="J166" s="26"/>
      <c r="K166" s="43"/>
      <c r="L166" s="45"/>
      <c r="M166" s="43"/>
      <c r="N166" s="30"/>
      <c r="O166" s="30"/>
      <c r="P166" s="30"/>
      <c r="Q166" s="32"/>
      <c r="R166" s="31"/>
    </row>
    <row r="167" spans="2:18" x14ac:dyDescent="0.2">
      <c r="B167" s="26">
        <v>13</v>
      </c>
      <c r="C167" s="27">
        <v>-0.42799999999999999</v>
      </c>
      <c r="D167" s="27"/>
      <c r="E167" s="43">
        <f t="shared" si="70"/>
        <v>-0.3135</v>
      </c>
      <c r="F167" s="45">
        <f t="shared" si="71"/>
        <v>1</v>
      </c>
      <c r="G167" s="43">
        <f t="shared" si="72"/>
        <v>-0.3135</v>
      </c>
      <c r="H167" s="45"/>
      <c r="I167" s="26"/>
      <c r="J167" s="26"/>
      <c r="K167" s="43"/>
      <c r="L167" s="45"/>
      <c r="M167" s="43"/>
      <c r="N167" s="30"/>
      <c r="O167" s="30"/>
      <c r="P167" s="30"/>
      <c r="Q167" s="32"/>
      <c r="R167" s="31"/>
    </row>
    <row r="168" spans="2:18" x14ac:dyDescent="0.2">
      <c r="B168" s="26">
        <v>15</v>
      </c>
      <c r="C168" s="27">
        <v>-0.61899999999999999</v>
      </c>
      <c r="D168" s="27"/>
      <c r="E168" s="43">
        <f t="shared" si="70"/>
        <v>-0.52349999999999997</v>
      </c>
      <c r="F168" s="45">
        <f t="shared" si="71"/>
        <v>2</v>
      </c>
      <c r="G168" s="43">
        <f t="shared" si="72"/>
        <v>-1.0469999999999999</v>
      </c>
      <c r="H168" s="45"/>
      <c r="I168" s="26">
        <v>0</v>
      </c>
      <c r="J168" s="27">
        <v>0.67100000000000004</v>
      </c>
      <c r="K168" s="43"/>
      <c r="L168" s="45"/>
      <c r="M168" s="43"/>
      <c r="N168" s="30"/>
      <c r="O168" s="30"/>
      <c r="P168" s="30"/>
      <c r="Q168" s="32"/>
      <c r="R168" s="31"/>
    </row>
    <row r="169" spans="2:18" x14ac:dyDescent="0.2">
      <c r="B169" s="26">
        <v>16</v>
      </c>
      <c r="C169" s="27">
        <v>-0.70199999999999996</v>
      </c>
      <c r="D169" s="27" t="s">
        <v>23</v>
      </c>
      <c r="E169" s="43">
        <f t="shared" si="70"/>
        <v>-0.66049999999999998</v>
      </c>
      <c r="F169" s="45">
        <f t="shared" si="71"/>
        <v>1</v>
      </c>
      <c r="G169" s="43">
        <f t="shared" si="72"/>
        <v>-0.66049999999999998</v>
      </c>
      <c r="H169" s="45"/>
      <c r="I169" s="26">
        <v>5</v>
      </c>
      <c r="J169" s="43">
        <v>0.66600000000000004</v>
      </c>
      <c r="K169" s="43">
        <f t="shared" ref="K169:K176" si="73">AVERAGE(J168,J169)</f>
        <v>0.66850000000000009</v>
      </c>
      <c r="L169" s="45">
        <f t="shared" ref="L169:L176" si="74">I169-I168</f>
        <v>5</v>
      </c>
      <c r="M169" s="43">
        <f t="shared" ref="M169:M176" si="75">L169*K169</f>
        <v>3.3425000000000002</v>
      </c>
      <c r="N169" s="30"/>
      <c r="O169" s="30"/>
      <c r="P169" s="30"/>
      <c r="Q169" s="32"/>
      <c r="R169" s="31"/>
    </row>
    <row r="170" spans="2:18" x14ac:dyDescent="0.2">
      <c r="B170" s="26">
        <v>17</v>
      </c>
      <c r="C170" s="27">
        <v>-0.62</v>
      </c>
      <c r="D170" s="27"/>
      <c r="E170" s="43">
        <f t="shared" si="70"/>
        <v>-0.66100000000000003</v>
      </c>
      <c r="F170" s="45">
        <f t="shared" si="71"/>
        <v>1</v>
      </c>
      <c r="G170" s="43">
        <f t="shared" si="72"/>
        <v>-0.66100000000000003</v>
      </c>
      <c r="H170" s="45"/>
      <c r="I170" s="26">
        <v>9.5</v>
      </c>
      <c r="J170" s="27">
        <v>0.66</v>
      </c>
      <c r="K170" s="43">
        <f t="shared" si="73"/>
        <v>0.66300000000000003</v>
      </c>
      <c r="L170" s="45">
        <f t="shared" si="74"/>
        <v>4.5</v>
      </c>
      <c r="M170" s="43">
        <f t="shared" si="75"/>
        <v>2.9835000000000003</v>
      </c>
      <c r="N170" s="34"/>
      <c r="O170" s="34"/>
      <c r="P170" s="34"/>
      <c r="Q170" s="32"/>
      <c r="R170" s="31"/>
    </row>
    <row r="171" spans="2:18" x14ac:dyDescent="0.2">
      <c r="B171" s="26">
        <v>19</v>
      </c>
      <c r="C171" s="27">
        <v>-0.42099999999999999</v>
      </c>
      <c r="D171" s="27"/>
      <c r="E171" s="43">
        <f t="shared" si="70"/>
        <v>-0.52049999999999996</v>
      </c>
      <c r="F171" s="45">
        <f t="shared" si="71"/>
        <v>2</v>
      </c>
      <c r="G171" s="43">
        <f t="shared" si="72"/>
        <v>-1.0409999999999999</v>
      </c>
      <c r="H171" s="45"/>
      <c r="I171" s="40">
        <f>I170+(J170-J171)*1.5</f>
        <v>13.49</v>
      </c>
      <c r="J171" s="41">
        <v>-2</v>
      </c>
      <c r="K171" s="43">
        <f t="shared" si="73"/>
        <v>-0.66999999999999993</v>
      </c>
      <c r="L171" s="45">
        <f t="shared" si="74"/>
        <v>3.99</v>
      </c>
      <c r="M171" s="43">
        <f t="shared" si="75"/>
        <v>-2.6732999999999998</v>
      </c>
      <c r="N171" s="30"/>
      <c r="O171" s="30"/>
      <c r="P171" s="30"/>
      <c r="Q171" s="32"/>
      <c r="R171" s="31"/>
    </row>
    <row r="172" spans="2:18" x14ac:dyDescent="0.2">
      <c r="B172" s="26">
        <v>20</v>
      </c>
      <c r="C172" s="27">
        <v>-0.19500000000000001</v>
      </c>
      <c r="D172" s="27"/>
      <c r="E172" s="43">
        <f t="shared" si="70"/>
        <v>-0.308</v>
      </c>
      <c r="F172" s="45">
        <f t="shared" si="71"/>
        <v>1</v>
      </c>
      <c r="G172" s="43">
        <f t="shared" si="72"/>
        <v>-0.308</v>
      </c>
      <c r="H172" s="23"/>
      <c r="I172" s="50">
        <f>I171+2.5</f>
        <v>15.99</v>
      </c>
      <c r="J172" s="51">
        <f>J171</f>
        <v>-2</v>
      </c>
      <c r="K172" s="43">
        <f t="shared" si="73"/>
        <v>-2</v>
      </c>
      <c r="L172" s="45">
        <f t="shared" si="74"/>
        <v>2.5</v>
      </c>
      <c r="M172" s="43">
        <f t="shared" si="75"/>
        <v>-5</v>
      </c>
      <c r="N172" s="34"/>
      <c r="O172" s="34"/>
      <c r="P172" s="34"/>
      <c r="Q172" s="32"/>
      <c r="R172" s="31"/>
    </row>
    <row r="173" spans="2:18" x14ac:dyDescent="0.2">
      <c r="B173" s="26">
        <v>21</v>
      </c>
      <c r="C173" s="27">
        <v>0.16900000000000001</v>
      </c>
      <c r="D173" s="27"/>
      <c r="E173" s="43">
        <f t="shared" si="70"/>
        <v>-1.2999999999999998E-2</v>
      </c>
      <c r="F173" s="45">
        <f t="shared" si="71"/>
        <v>1</v>
      </c>
      <c r="G173" s="43">
        <f t="shared" si="72"/>
        <v>-1.2999999999999998E-2</v>
      </c>
      <c r="H173" s="23"/>
      <c r="I173" s="40">
        <f>I172+2.5</f>
        <v>18.490000000000002</v>
      </c>
      <c r="J173" s="41">
        <f>J171</f>
        <v>-2</v>
      </c>
      <c r="K173" s="43">
        <f t="shared" si="73"/>
        <v>-2</v>
      </c>
      <c r="L173" s="45">
        <f t="shared" si="74"/>
        <v>2.5000000000000018</v>
      </c>
      <c r="M173" s="43">
        <f t="shared" si="75"/>
        <v>-5.0000000000000036</v>
      </c>
      <c r="N173" s="34"/>
      <c r="O173" s="34"/>
      <c r="P173" s="34"/>
      <c r="Q173" s="32"/>
      <c r="R173" s="31"/>
    </row>
    <row r="174" spans="2:18" x14ac:dyDescent="0.2">
      <c r="B174" s="26">
        <v>22</v>
      </c>
      <c r="C174" s="27">
        <v>0.80500000000000005</v>
      </c>
      <c r="D174" s="27" t="s">
        <v>22</v>
      </c>
      <c r="E174" s="43">
        <f t="shared" si="70"/>
        <v>0.48700000000000004</v>
      </c>
      <c r="F174" s="45">
        <f t="shared" si="71"/>
        <v>1</v>
      </c>
      <c r="G174" s="43">
        <f t="shared" si="72"/>
        <v>0.48700000000000004</v>
      </c>
      <c r="H174" s="23"/>
      <c r="I174" s="40">
        <f>I173+(J174-J173)*1.5</f>
        <v>22.69</v>
      </c>
      <c r="J174" s="42">
        <v>0.8</v>
      </c>
      <c r="K174" s="43">
        <f t="shared" si="73"/>
        <v>-0.6</v>
      </c>
      <c r="L174" s="45">
        <f t="shared" si="74"/>
        <v>4.1999999999999993</v>
      </c>
      <c r="M174" s="43">
        <f t="shared" si="75"/>
        <v>-2.5199999999999996</v>
      </c>
      <c r="N174" s="30"/>
      <c r="O174" s="30"/>
      <c r="P174" s="30"/>
      <c r="R174" s="31"/>
    </row>
    <row r="175" spans="2:18" x14ac:dyDescent="0.2">
      <c r="B175" s="26">
        <v>27</v>
      </c>
      <c r="C175" s="27">
        <v>0.8</v>
      </c>
      <c r="D175" s="27"/>
      <c r="E175" s="43">
        <f t="shared" si="70"/>
        <v>0.80249999999999999</v>
      </c>
      <c r="F175" s="45">
        <f t="shared" si="71"/>
        <v>5</v>
      </c>
      <c r="G175" s="43">
        <f t="shared" si="72"/>
        <v>4.0125000000000002</v>
      </c>
      <c r="H175" s="23"/>
      <c r="I175" s="26">
        <v>22</v>
      </c>
      <c r="J175" s="27">
        <v>0.80500000000000005</v>
      </c>
      <c r="K175" s="43">
        <f t="shared" si="73"/>
        <v>0.80249999999999999</v>
      </c>
      <c r="L175" s="45">
        <f t="shared" si="74"/>
        <v>-0.69000000000000128</v>
      </c>
      <c r="M175" s="43">
        <f t="shared" si="75"/>
        <v>-0.55372500000000102</v>
      </c>
      <c r="N175" s="30"/>
      <c r="O175" s="30"/>
      <c r="P175" s="30"/>
      <c r="R175" s="31"/>
    </row>
    <row r="176" spans="2:18" x14ac:dyDescent="0.2">
      <c r="B176" s="26">
        <v>32</v>
      </c>
      <c r="C176" s="27">
        <v>0.78700000000000003</v>
      </c>
      <c r="D176" s="36" t="s">
        <v>79</v>
      </c>
      <c r="E176" s="43">
        <f t="shared" si="70"/>
        <v>0.79350000000000009</v>
      </c>
      <c r="F176" s="45">
        <f t="shared" si="71"/>
        <v>5</v>
      </c>
      <c r="G176" s="43">
        <f t="shared" si="72"/>
        <v>3.9675000000000002</v>
      </c>
      <c r="H176" s="23"/>
      <c r="I176" s="26">
        <v>27</v>
      </c>
      <c r="J176" s="27">
        <v>0.8</v>
      </c>
      <c r="K176" s="43">
        <f t="shared" si="73"/>
        <v>0.80249999999999999</v>
      </c>
      <c r="L176" s="45">
        <f t="shared" si="74"/>
        <v>5</v>
      </c>
      <c r="M176" s="43">
        <f t="shared" si="75"/>
        <v>4.0125000000000002</v>
      </c>
      <c r="N176" s="30"/>
      <c r="O176" s="30"/>
      <c r="P176" s="30"/>
      <c r="R176" s="31"/>
    </row>
    <row r="177" spans="2:18" x14ac:dyDescent="0.2">
      <c r="B177" s="26"/>
      <c r="C177" s="27"/>
      <c r="D177" s="27"/>
      <c r="E177" s="43"/>
      <c r="F177" s="45"/>
      <c r="G177" s="43"/>
      <c r="H177" s="45"/>
      <c r="I177" s="45"/>
      <c r="J177" s="43"/>
      <c r="K177" s="43"/>
      <c r="L177" s="45"/>
      <c r="M177" s="43"/>
      <c r="N177" s="30"/>
      <c r="O177" s="30"/>
      <c r="P177" s="30"/>
      <c r="Q177" s="32"/>
      <c r="R177" s="31"/>
    </row>
    <row r="178" spans="2:18" ht="15" x14ac:dyDescent="0.2">
      <c r="B178" s="23" t="s">
        <v>74</v>
      </c>
      <c r="C178" s="23"/>
      <c r="D178" s="47">
        <v>0.95</v>
      </c>
      <c r="E178" s="47"/>
      <c r="J178" s="39"/>
      <c r="K178" s="39"/>
      <c r="L178" s="39"/>
      <c r="M178" s="39"/>
      <c r="N178" s="24"/>
      <c r="O178" s="24"/>
      <c r="P178" s="24"/>
    </row>
    <row r="179" spans="2:18" x14ac:dyDescent="0.2">
      <c r="B179" s="26">
        <v>0</v>
      </c>
      <c r="C179" s="27">
        <v>0.78</v>
      </c>
      <c r="D179" s="27" t="s">
        <v>111</v>
      </c>
      <c r="E179" s="45"/>
      <c r="F179" s="45"/>
      <c r="G179" s="45"/>
      <c r="H179" s="45"/>
      <c r="I179" s="28"/>
      <c r="J179" s="29"/>
      <c r="K179" s="43"/>
      <c r="L179" s="45"/>
      <c r="M179" s="43"/>
      <c r="N179" s="30"/>
      <c r="O179" s="30"/>
      <c r="P179" s="30"/>
      <c r="R179" s="31"/>
    </row>
    <row r="180" spans="2:18" x14ac:dyDescent="0.2">
      <c r="B180" s="26">
        <v>5</v>
      </c>
      <c r="C180" s="27">
        <v>0.77</v>
      </c>
      <c r="D180" s="27"/>
      <c r="E180" s="43">
        <f>(C179+C180)/2</f>
        <v>0.77500000000000002</v>
      </c>
      <c r="F180" s="45">
        <f>B180-B179</f>
        <v>5</v>
      </c>
      <c r="G180" s="43">
        <f>E180*F180</f>
        <v>3.875</v>
      </c>
      <c r="H180" s="45"/>
      <c r="I180" s="26"/>
      <c r="J180" s="26"/>
      <c r="K180" s="43"/>
      <c r="L180" s="45"/>
      <c r="M180" s="43"/>
      <c r="N180" s="30"/>
      <c r="O180" s="30"/>
      <c r="P180" s="30"/>
      <c r="Q180" s="32"/>
      <c r="R180" s="31"/>
    </row>
    <row r="181" spans="2:18" x14ac:dyDescent="0.2">
      <c r="B181" s="26">
        <v>10</v>
      </c>
      <c r="C181" s="27">
        <v>0.76200000000000001</v>
      </c>
      <c r="D181" s="27" t="s">
        <v>24</v>
      </c>
      <c r="E181" s="43">
        <f t="shared" ref="E181:E191" si="76">(C180+C181)/2</f>
        <v>0.76600000000000001</v>
      </c>
      <c r="F181" s="45">
        <f t="shared" ref="F181:F191" si="77">B181-B180</f>
        <v>5</v>
      </c>
      <c r="G181" s="43">
        <f t="shared" ref="G181:G191" si="78">E181*F181</f>
        <v>3.83</v>
      </c>
      <c r="H181" s="45"/>
      <c r="I181" s="26"/>
      <c r="J181" s="26"/>
      <c r="K181" s="43"/>
      <c r="L181" s="45"/>
      <c r="M181" s="43"/>
      <c r="N181" s="30"/>
      <c r="O181" s="30"/>
      <c r="P181" s="30"/>
      <c r="Q181" s="32"/>
      <c r="R181" s="31"/>
    </row>
    <row r="182" spans="2:18" x14ac:dyDescent="0.2">
      <c r="B182" s="26">
        <v>11</v>
      </c>
      <c r="C182" s="27">
        <v>0.105</v>
      </c>
      <c r="D182" s="27"/>
      <c r="E182" s="43">
        <f t="shared" si="76"/>
        <v>0.4335</v>
      </c>
      <c r="F182" s="45">
        <f t="shared" si="77"/>
        <v>1</v>
      </c>
      <c r="G182" s="43">
        <f t="shared" si="78"/>
        <v>0.4335</v>
      </c>
      <c r="H182" s="45"/>
      <c r="I182" s="26"/>
      <c r="J182" s="26"/>
      <c r="K182" s="43"/>
      <c r="L182" s="45"/>
      <c r="M182" s="43"/>
      <c r="N182" s="30"/>
      <c r="O182" s="30"/>
      <c r="P182" s="30"/>
      <c r="Q182" s="32"/>
      <c r="R182" s="31"/>
    </row>
    <row r="183" spans="2:18" x14ac:dyDescent="0.2">
      <c r="B183" s="26">
        <v>12</v>
      </c>
      <c r="C183" s="27">
        <v>-0.48899999999999999</v>
      </c>
      <c r="D183" s="27"/>
      <c r="E183" s="43">
        <f t="shared" si="76"/>
        <v>-0.192</v>
      </c>
      <c r="F183" s="45">
        <f t="shared" si="77"/>
        <v>1</v>
      </c>
      <c r="G183" s="43">
        <f t="shared" si="78"/>
        <v>-0.192</v>
      </c>
      <c r="H183" s="45"/>
      <c r="I183" s="26"/>
      <c r="J183" s="26"/>
      <c r="K183" s="43"/>
      <c r="L183" s="45"/>
      <c r="M183" s="43"/>
      <c r="N183" s="30"/>
      <c r="O183" s="30"/>
      <c r="P183" s="30"/>
      <c r="Q183" s="32"/>
      <c r="R183" s="31"/>
    </row>
    <row r="184" spans="2:18" x14ac:dyDescent="0.2">
      <c r="B184" s="26">
        <v>13</v>
      </c>
      <c r="C184" s="27">
        <v>-0.83099999999999996</v>
      </c>
      <c r="D184" s="27"/>
      <c r="E184" s="43">
        <f t="shared" si="76"/>
        <v>-0.65999999999999992</v>
      </c>
      <c r="F184" s="45">
        <f t="shared" si="77"/>
        <v>1</v>
      </c>
      <c r="G184" s="43">
        <f t="shared" si="78"/>
        <v>-0.65999999999999992</v>
      </c>
      <c r="H184" s="45"/>
      <c r="I184" s="26"/>
      <c r="J184" s="26"/>
      <c r="K184" s="43"/>
      <c r="L184" s="45"/>
      <c r="M184" s="43"/>
      <c r="N184" s="30"/>
      <c r="O184" s="30"/>
      <c r="P184" s="30"/>
      <c r="Q184" s="32"/>
      <c r="R184" s="31"/>
    </row>
    <row r="185" spans="2:18" x14ac:dyDescent="0.2">
      <c r="B185" s="26">
        <v>15</v>
      </c>
      <c r="C185" s="27">
        <v>-0.93300000000000005</v>
      </c>
      <c r="D185" s="27" t="s">
        <v>23</v>
      </c>
      <c r="E185" s="43">
        <f t="shared" si="76"/>
        <v>-0.88200000000000001</v>
      </c>
      <c r="F185" s="45">
        <f t="shared" si="77"/>
        <v>2</v>
      </c>
      <c r="G185" s="43">
        <f t="shared" si="78"/>
        <v>-1.764</v>
      </c>
      <c r="H185" s="45"/>
      <c r="I185" s="26">
        <v>0</v>
      </c>
      <c r="J185" s="27">
        <v>0.78</v>
      </c>
      <c r="K185" s="43"/>
      <c r="L185" s="45"/>
      <c r="M185" s="43"/>
      <c r="N185" s="30"/>
      <c r="O185" s="30"/>
      <c r="P185" s="30"/>
      <c r="Q185" s="32"/>
      <c r="R185" s="31"/>
    </row>
    <row r="186" spans="2:18" x14ac:dyDescent="0.2">
      <c r="B186" s="26">
        <v>17</v>
      </c>
      <c r="C186" s="27">
        <v>-0.83</v>
      </c>
      <c r="D186" s="27"/>
      <c r="E186" s="43">
        <f t="shared" si="76"/>
        <v>-0.88149999999999995</v>
      </c>
      <c r="F186" s="45">
        <f t="shared" si="77"/>
        <v>2</v>
      </c>
      <c r="G186" s="43">
        <f t="shared" si="78"/>
        <v>-1.7629999999999999</v>
      </c>
      <c r="H186" s="45"/>
      <c r="I186" s="26">
        <v>5</v>
      </c>
      <c r="J186" s="27">
        <v>0.77</v>
      </c>
      <c r="K186" s="43">
        <f t="shared" ref="K186:K193" si="79">AVERAGE(J185,J186)</f>
        <v>0.77500000000000002</v>
      </c>
      <c r="L186" s="45">
        <f t="shared" ref="L186:L193" si="80">I186-I185</f>
        <v>5</v>
      </c>
      <c r="M186" s="43">
        <f t="shared" ref="M186:M193" si="81">L186*K186</f>
        <v>3.875</v>
      </c>
      <c r="N186" s="30"/>
      <c r="O186" s="30"/>
      <c r="P186" s="30"/>
      <c r="Q186" s="32"/>
      <c r="R186" s="31"/>
    </row>
    <row r="187" spans="2:18" x14ac:dyDescent="0.2">
      <c r="B187" s="26">
        <v>18</v>
      </c>
      <c r="C187" s="27">
        <v>-0.502</v>
      </c>
      <c r="D187" s="27"/>
      <c r="E187" s="43">
        <f t="shared" si="76"/>
        <v>-0.66599999999999993</v>
      </c>
      <c r="F187" s="45">
        <f t="shared" si="77"/>
        <v>1</v>
      </c>
      <c r="G187" s="43">
        <f t="shared" si="78"/>
        <v>-0.66599999999999993</v>
      </c>
      <c r="H187" s="45"/>
      <c r="I187" s="26">
        <v>8.5</v>
      </c>
      <c r="J187" s="27">
        <v>0.76200000000000001</v>
      </c>
      <c r="K187" s="43">
        <f t="shared" si="79"/>
        <v>0.76600000000000001</v>
      </c>
      <c r="L187" s="45">
        <f t="shared" si="80"/>
        <v>3.5</v>
      </c>
      <c r="M187" s="43">
        <f t="shared" si="81"/>
        <v>2.681</v>
      </c>
      <c r="N187" s="34"/>
      <c r="O187" s="34"/>
      <c r="P187" s="34"/>
      <c r="Q187" s="32"/>
      <c r="R187" s="31"/>
    </row>
    <row r="188" spans="2:18" x14ac:dyDescent="0.2">
      <c r="B188" s="26">
        <v>19</v>
      </c>
      <c r="C188" s="27">
        <v>-1E-3</v>
      </c>
      <c r="D188" s="27"/>
      <c r="E188" s="43">
        <f t="shared" si="76"/>
        <v>-0.2515</v>
      </c>
      <c r="F188" s="45">
        <f t="shared" si="77"/>
        <v>1</v>
      </c>
      <c r="G188" s="43">
        <f t="shared" si="78"/>
        <v>-0.2515</v>
      </c>
      <c r="H188" s="45"/>
      <c r="I188" s="40">
        <f>I187+(J187-J188)*1.5</f>
        <v>12.643000000000001</v>
      </c>
      <c r="J188" s="41">
        <v>-2</v>
      </c>
      <c r="K188" s="43">
        <f t="shared" si="79"/>
        <v>-0.61899999999999999</v>
      </c>
      <c r="L188" s="45">
        <f t="shared" si="80"/>
        <v>4.1430000000000007</v>
      </c>
      <c r="M188" s="43">
        <f t="shared" si="81"/>
        <v>-2.5645170000000004</v>
      </c>
      <c r="N188" s="30"/>
      <c r="O188" s="30"/>
      <c r="P188" s="30"/>
      <c r="Q188" s="32"/>
      <c r="R188" s="31"/>
    </row>
    <row r="189" spans="2:18" x14ac:dyDescent="0.2">
      <c r="B189" s="26">
        <v>20</v>
      </c>
      <c r="C189" s="27">
        <v>0.60899999999999999</v>
      </c>
      <c r="D189" s="27" t="s">
        <v>22</v>
      </c>
      <c r="E189" s="43">
        <f t="shared" si="76"/>
        <v>0.30399999999999999</v>
      </c>
      <c r="F189" s="45">
        <f t="shared" si="77"/>
        <v>1</v>
      </c>
      <c r="G189" s="43">
        <f t="shared" si="78"/>
        <v>0.30399999999999999</v>
      </c>
      <c r="H189" s="23"/>
      <c r="I189" s="50">
        <f>I188+2.5</f>
        <v>15.143000000000001</v>
      </c>
      <c r="J189" s="51">
        <f>J188</f>
        <v>-2</v>
      </c>
      <c r="K189" s="43">
        <f t="shared" si="79"/>
        <v>-2</v>
      </c>
      <c r="L189" s="45">
        <f t="shared" si="80"/>
        <v>2.5</v>
      </c>
      <c r="M189" s="43">
        <f t="shared" si="81"/>
        <v>-5</v>
      </c>
      <c r="N189" s="34"/>
      <c r="O189" s="34"/>
      <c r="P189" s="34"/>
      <c r="Q189" s="32"/>
      <c r="R189" s="31"/>
    </row>
    <row r="190" spans="2:18" x14ac:dyDescent="0.2">
      <c r="B190" s="26">
        <v>25</v>
      </c>
      <c r="C190" s="27">
        <v>0.6</v>
      </c>
      <c r="D190" s="27"/>
      <c r="E190" s="43">
        <f t="shared" si="76"/>
        <v>0.60450000000000004</v>
      </c>
      <c r="F190" s="45">
        <f t="shared" si="77"/>
        <v>5</v>
      </c>
      <c r="G190" s="43">
        <f t="shared" si="78"/>
        <v>3.0225</v>
      </c>
      <c r="H190" s="23"/>
      <c r="I190" s="40">
        <f>I189+2.5</f>
        <v>17.643000000000001</v>
      </c>
      <c r="J190" s="41">
        <f>J188</f>
        <v>-2</v>
      </c>
      <c r="K190" s="43">
        <f t="shared" si="79"/>
        <v>-2</v>
      </c>
      <c r="L190" s="45">
        <f t="shared" si="80"/>
        <v>2.5</v>
      </c>
      <c r="M190" s="43">
        <f t="shared" si="81"/>
        <v>-5</v>
      </c>
      <c r="N190" s="34"/>
      <c r="O190" s="34"/>
      <c r="P190" s="34"/>
      <c r="Q190" s="32"/>
      <c r="R190" s="31"/>
    </row>
    <row r="191" spans="2:18" x14ac:dyDescent="0.2">
      <c r="B191" s="26">
        <v>30</v>
      </c>
      <c r="C191" s="27">
        <v>0.58599999999999997</v>
      </c>
      <c r="D191" s="36" t="s">
        <v>79</v>
      </c>
      <c r="E191" s="43">
        <f t="shared" si="76"/>
        <v>0.59299999999999997</v>
      </c>
      <c r="F191" s="45">
        <f t="shared" si="77"/>
        <v>5</v>
      </c>
      <c r="G191" s="43">
        <f t="shared" si="78"/>
        <v>2.9649999999999999</v>
      </c>
      <c r="H191" s="23"/>
      <c r="I191" s="40">
        <f>I190+(J191-J190)*1.5</f>
        <v>21.542999999999999</v>
      </c>
      <c r="J191" s="42">
        <v>0.6</v>
      </c>
      <c r="K191" s="43">
        <f t="shared" si="79"/>
        <v>-0.7</v>
      </c>
      <c r="L191" s="45">
        <f t="shared" si="80"/>
        <v>3.8999999999999986</v>
      </c>
      <c r="M191" s="43">
        <f t="shared" si="81"/>
        <v>-2.7299999999999986</v>
      </c>
      <c r="N191" s="30"/>
      <c r="O191" s="30"/>
      <c r="P191" s="30"/>
      <c r="R191" s="31"/>
    </row>
    <row r="192" spans="2:18" x14ac:dyDescent="0.2">
      <c r="B192" s="26"/>
      <c r="C192" s="27"/>
      <c r="D192" s="27"/>
      <c r="E192" s="43"/>
      <c r="F192" s="45"/>
      <c r="G192" s="43"/>
      <c r="H192" s="23"/>
      <c r="I192" s="26">
        <v>25</v>
      </c>
      <c r="J192" s="27">
        <v>0.6</v>
      </c>
      <c r="K192" s="43">
        <f t="shared" si="79"/>
        <v>0.6</v>
      </c>
      <c r="L192" s="45">
        <f t="shared" si="80"/>
        <v>3.4570000000000007</v>
      </c>
      <c r="M192" s="43">
        <f t="shared" si="81"/>
        <v>2.0742000000000003</v>
      </c>
      <c r="N192" s="30"/>
      <c r="O192" s="30"/>
      <c r="P192" s="30"/>
      <c r="R192" s="31"/>
    </row>
    <row r="193" spans="2:18" x14ac:dyDescent="0.2">
      <c r="B193" s="26"/>
      <c r="C193" s="27"/>
      <c r="D193" s="27"/>
      <c r="E193" s="43"/>
      <c r="F193" s="45"/>
      <c r="G193" s="43"/>
      <c r="H193" s="23"/>
      <c r="I193" s="26">
        <v>30</v>
      </c>
      <c r="J193" s="27">
        <v>0.58599999999999997</v>
      </c>
      <c r="K193" s="43">
        <f t="shared" si="79"/>
        <v>0.59299999999999997</v>
      </c>
      <c r="L193" s="45">
        <f t="shared" si="80"/>
        <v>5</v>
      </c>
      <c r="M193" s="43">
        <f t="shared" si="81"/>
        <v>2.9649999999999999</v>
      </c>
      <c r="N193" s="30"/>
      <c r="O193" s="30"/>
      <c r="P193" s="30"/>
      <c r="R193" s="31"/>
    </row>
    <row r="194" spans="2:18" x14ac:dyDescent="0.2">
      <c r="B194" s="28"/>
      <c r="C194" s="36"/>
      <c r="D194" s="36"/>
      <c r="E194" s="43"/>
      <c r="F194" s="45"/>
      <c r="G194" s="43"/>
      <c r="I194" s="28"/>
      <c r="J194" s="28"/>
      <c r="K194" s="43"/>
      <c r="L194" s="45"/>
      <c r="M194" s="43"/>
      <c r="N194" s="30"/>
      <c r="O194" s="30"/>
      <c r="P194" s="30"/>
      <c r="R194" s="31"/>
    </row>
    <row r="195" spans="2:18" x14ac:dyDescent="0.2">
      <c r="B195" s="28"/>
      <c r="C195" s="36"/>
      <c r="D195" s="36"/>
      <c r="E195" s="43"/>
      <c r="F195" s="45"/>
      <c r="G195" s="43"/>
      <c r="I195" s="28"/>
      <c r="J195" s="28"/>
      <c r="K195" s="43"/>
      <c r="L195" s="45"/>
      <c r="M195" s="43"/>
      <c r="O195" s="34"/>
      <c r="P195" s="34"/>
    </row>
    <row r="196" spans="2:18" x14ac:dyDescent="0.2">
      <c r="B196" s="28"/>
      <c r="C196" s="36"/>
      <c r="D196" s="36"/>
      <c r="E196" s="43"/>
      <c r="F196" s="45"/>
      <c r="G196" s="43"/>
      <c r="I196" s="28"/>
      <c r="J196" s="28"/>
      <c r="K196" s="43"/>
      <c r="L196" s="45"/>
      <c r="M196" s="43"/>
      <c r="O196" s="24"/>
      <c r="P196" s="24"/>
    </row>
    <row r="197" spans="2:18" x14ac:dyDescent="0.2">
      <c r="B197" s="28"/>
      <c r="C197" s="36"/>
      <c r="D197" s="36"/>
      <c r="E197" s="43"/>
      <c r="F197" s="45"/>
      <c r="G197" s="43"/>
      <c r="I197" s="28"/>
      <c r="J197" s="28"/>
      <c r="K197" s="43"/>
      <c r="L197" s="45"/>
      <c r="M197" s="43"/>
      <c r="O197" s="24"/>
      <c r="P197" s="24"/>
    </row>
    <row r="198" spans="2:18" x14ac:dyDescent="0.2">
      <c r="B198" s="28"/>
      <c r="C198" s="36"/>
      <c r="D198" s="36"/>
      <c r="E198" s="43"/>
      <c r="F198" s="45"/>
      <c r="G198" s="43"/>
      <c r="H198" s="43"/>
      <c r="I198" s="28"/>
      <c r="J198" s="28"/>
      <c r="K198" s="43"/>
      <c r="L198" s="45"/>
      <c r="M198" s="43"/>
      <c r="N198" s="24"/>
      <c r="O198" s="24"/>
      <c r="P198" s="24"/>
    </row>
    <row r="199" spans="2:18" x14ac:dyDescent="0.2">
      <c r="B199" s="28"/>
      <c r="C199" s="36"/>
      <c r="D199" s="36"/>
      <c r="E199" s="43"/>
      <c r="F199" s="45"/>
      <c r="G199" s="43"/>
      <c r="H199" s="43"/>
      <c r="I199" s="28"/>
      <c r="J199" s="28"/>
      <c r="K199" s="43"/>
      <c r="L199" s="45"/>
      <c r="M199" s="43"/>
      <c r="N199" s="24"/>
      <c r="O199" s="24"/>
      <c r="P199" s="24"/>
    </row>
    <row r="200" spans="2:18" x14ac:dyDescent="0.2">
      <c r="B200" s="28"/>
      <c r="C200" s="36"/>
      <c r="D200" s="36"/>
      <c r="E200" s="43"/>
      <c r="F200" s="45"/>
      <c r="G200" s="43"/>
      <c r="H200" s="43"/>
      <c r="I200" s="28"/>
      <c r="J200" s="28"/>
      <c r="K200" s="43"/>
      <c r="L200" s="45"/>
      <c r="M200" s="43"/>
      <c r="N200" s="24"/>
      <c r="O200" s="24"/>
      <c r="P200" s="24"/>
    </row>
    <row r="201" spans="2:18" ht="15" x14ac:dyDescent="0.2">
      <c r="B201" s="39"/>
      <c r="C201" s="22"/>
      <c r="D201" s="22"/>
      <c r="E201" s="39"/>
      <c r="F201" s="52">
        <f>SUM(F180:F200)</f>
        <v>30</v>
      </c>
      <c r="G201" s="52">
        <f>SUM(G180:G200)</f>
        <v>9.1334999999999997</v>
      </c>
      <c r="H201" s="43"/>
      <c r="I201" s="43"/>
      <c r="J201" s="39"/>
      <c r="K201" s="39"/>
      <c r="L201" s="53">
        <f>SUM(L183:L200)</f>
        <v>30</v>
      </c>
      <c r="M201" s="53">
        <f>SUM(M183:M200)</f>
        <v>-3.699316999999998</v>
      </c>
      <c r="N201" s="24"/>
      <c r="O201" s="24"/>
      <c r="P201" s="24"/>
    </row>
    <row r="202" spans="2:18" ht="15" x14ac:dyDescent="0.2">
      <c r="B202" s="39"/>
      <c r="C202" s="22"/>
      <c r="D202" s="22"/>
      <c r="E202" s="39"/>
      <c r="F202" s="45"/>
      <c r="G202" s="43"/>
      <c r="H202" s="48" t="s">
        <v>76</v>
      </c>
      <c r="I202" s="48"/>
      <c r="J202" s="45">
        <f>G201</f>
        <v>9.1334999999999997</v>
      </c>
      <c r="K202" s="43" t="s">
        <v>77</v>
      </c>
      <c r="L202" s="45">
        <f>M201</f>
        <v>-3.699316999999998</v>
      </c>
      <c r="M202" s="43">
        <f>J202-L202</f>
        <v>12.832816999999999</v>
      </c>
      <c r="N202" s="34"/>
      <c r="O202" s="24"/>
      <c r="P202" s="24"/>
    </row>
    <row r="209" spans="2:10" x14ac:dyDescent="0.2">
      <c r="B209" s="21"/>
      <c r="C209" s="21"/>
      <c r="D209" s="21"/>
      <c r="J209" s="21"/>
    </row>
    <row r="210" spans="2:10" x14ac:dyDescent="0.2">
      <c r="B210" s="21"/>
      <c r="C210" s="21"/>
      <c r="D210" s="21"/>
      <c r="J210" s="21"/>
    </row>
    <row r="211" spans="2:10" x14ac:dyDescent="0.2">
      <c r="B211" s="21"/>
      <c r="C211" s="21"/>
      <c r="D211" s="21"/>
      <c r="J211" s="21"/>
    </row>
    <row r="212" spans="2:10" x14ac:dyDescent="0.2">
      <c r="B212" s="21"/>
      <c r="C212" s="21"/>
      <c r="D212" s="21"/>
      <c r="J212" s="21"/>
    </row>
    <row r="213" spans="2:10" x14ac:dyDescent="0.2">
      <c r="B213" s="21"/>
      <c r="C213" s="21"/>
      <c r="D213" s="21"/>
      <c r="J213" s="21"/>
    </row>
    <row r="214" spans="2:10" x14ac:dyDescent="0.2">
      <c r="B214" s="21"/>
      <c r="C214" s="21"/>
      <c r="D214" s="21"/>
      <c r="J214" s="21"/>
    </row>
    <row r="215" spans="2:10" x14ac:dyDescent="0.2">
      <c r="B215" s="21"/>
      <c r="C215" s="21"/>
      <c r="D215" s="21"/>
      <c r="J215" s="21"/>
    </row>
    <row r="216" spans="2:10" x14ac:dyDescent="0.2">
      <c r="B216" s="21"/>
      <c r="C216" s="21"/>
      <c r="D216" s="21"/>
      <c r="J216" s="21"/>
    </row>
    <row r="217" spans="2:10" x14ac:dyDescent="0.2">
      <c r="B217" s="21"/>
      <c r="C217" s="21"/>
      <c r="D217" s="21"/>
      <c r="J217" s="21"/>
    </row>
    <row r="218" spans="2:10" x14ac:dyDescent="0.2">
      <c r="B218" s="21"/>
      <c r="C218" s="21"/>
      <c r="D218" s="21"/>
      <c r="J218" s="21"/>
    </row>
    <row r="219" spans="2:10" x14ac:dyDescent="0.2">
      <c r="B219" s="21"/>
      <c r="C219" s="21"/>
      <c r="D219" s="21"/>
      <c r="J219" s="21"/>
    </row>
    <row r="220" spans="2:10" x14ac:dyDescent="0.2">
      <c r="B220" s="21"/>
      <c r="C220" s="21"/>
      <c r="D220" s="21"/>
      <c r="J220" s="21"/>
    </row>
    <row r="221" spans="2:10" x14ac:dyDescent="0.2">
      <c r="B221" s="21"/>
      <c r="C221" s="21"/>
      <c r="D221" s="21"/>
      <c r="J221" s="21"/>
    </row>
    <row r="222" spans="2:10" x14ac:dyDescent="0.2">
      <c r="B222" s="21"/>
      <c r="C222" s="21"/>
      <c r="D222" s="21"/>
      <c r="J222" s="21"/>
    </row>
    <row r="223" spans="2:10" x14ac:dyDescent="0.2">
      <c r="B223" s="21"/>
      <c r="C223" s="21"/>
      <c r="D223" s="21"/>
      <c r="J223" s="21"/>
    </row>
    <row r="224" spans="2:10" x14ac:dyDescent="0.2">
      <c r="B224" s="21"/>
      <c r="C224" s="21"/>
      <c r="D224" s="21"/>
      <c r="J224" s="21"/>
    </row>
    <row r="225" spans="2:10" x14ac:dyDescent="0.2">
      <c r="B225" s="21"/>
      <c r="C225" s="21"/>
      <c r="D225" s="21"/>
      <c r="J225" s="21"/>
    </row>
    <row r="226" spans="2:10" x14ac:dyDescent="0.2">
      <c r="B226" s="21"/>
      <c r="C226" s="21"/>
      <c r="D226" s="21"/>
      <c r="J226" s="21"/>
    </row>
    <row r="227" spans="2:10" x14ac:dyDescent="0.2">
      <c r="B227" s="21"/>
      <c r="C227" s="21"/>
      <c r="D227" s="21"/>
      <c r="J227" s="21"/>
    </row>
    <row r="228" spans="2:10" x14ac:dyDescent="0.2">
      <c r="B228" s="21"/>
      <c r="C228" s="21"/>
      <c r="D228" s="21"/>
      <c r="J228" s="21"/>
    </row>
    <row r="229" spans="2:10" x14ac:dyDescent="0.2">
      <c r="B229" s="21"/>
      <c r="C229" s="21"/>
      <c r="D229" s="21"/>
      <c r="J229" s="21"/>
    </row>
    <row r="230" spans="2:10" x14ac:dyDescent="0.2">
      <c r="B230" s="21"/>
      <c r="C230" s="21"/>
      <c r="D230" s="21"/>
      <c r="J230" s="21"/>
    </row>
    <row r="231" spans="2:10" x14ac:dyDescent="0.2">
      <c r="B231" s="21"/>
      <c r="C231" s="21"/>
      <c r="D231" s="21"/>
      <c r="J231" s="21"/>
    </row>
    <row r="232" spans="2:10" x14ac:dyDescent="0.2">
      <c r="B232" s="21"/>
      <c r="C232" s="21"/>
      <c r="D232" s="21"/>
      <c r="J232" s="21"/>
    </row>
    <row r="233" spans="2:10" x14ac:dyDescent="0.2">
      <c r="B233" s="21"/>
      <c r="C233" s="21"/>
      <c r="D233" s="21"/>
      <c r="J233" s="21"/>
    </row>
    <row r="234" spans="2:10" x14ac:dyDescent="0.2">
      <c r="B234" s="21"/>
      <c r="C234" s="21"/>
      <c r="D234" s="21"/>
      <c r="J234" s="21"/>
    </row>
    <row r="235" spans="2:10" x14ac:dyDescent="0.2">
      <c r="B235" s="21"/>
      <c r="C235" s="21"/>
      <c r="D235" s="21"/>
      <c r="J235" s="21"/>
    </row>
    <row r="236" spans="2:10" x14ac:dyDescent="0.2">
      <c r="B236" s="21"/>
      <c r="C236" s="21"/>
      <c r="D236" s="21"/>
      <c r="J236" s="21"/>
    </row>
    <row r="237" spans="2:10" x14ac:dyDescent="0.2">
      <c r="B237" s="21"/>
      <c r="C237" s="21"/>
      <c r="D237" s="21"/>
      <c r="J237" s="21"/>
    </row>
    <row r="238" spans="2:10" x14ac:dyDescent="0.2">
      <c r="B238" s="21"/>
      <c r="C238" s="21"/>
      <c r="D238" s="21"/>
      <c r="J238" s="21"/>
    </row>
    <row r="239" spans="2:10" x14ac:dyDescent="0.2">
      <c r="B239" s="21"/>
      <c r="C239" s="21"/>
      <c r="D239" s="21"/>
      <c r="J239" s="21"/>
    </row>
    <row r="240" spans="2:10" x14ac:dyDescent="0.2">
      <c r="B240" s="21"/>
      <c r="C240" s="21"/>
      <c r="D240" s="21"/>
      <c r="J240" s="21"/>
    </row>
    <row r="241" spans="2:10" x14ac:dyDescent="0.2">
      <c r="B241" s="21"/>
      <c r="C241" s="21"/>
      <c r="D241" s="21"/>
      <c r="J241" s="21"/>
    </row>
    <row r="242" spans="2:10" x14ac:dyDescent="0.2">
      <c r="B242" s="21"/>
      <c r="C242" s="21"/>
      <c r="D242" s="21"/>
      <c r="J242" s="21"/>
    </row>
    <row r="243" spans="2:10" x14ac:dyDescent="0.2">
      <c r="B243" s="21"/>
      <c r="C243" s="21"/>
      <c r="D243" s="21"/>
      <c r="J243" s="21"/>
    </row>
    <row r="244" spans="2:10" x14ac:dyDescent="0.2">
      <c r="B244" s="21"/>
      <c r="C244" s="21"/>
      <c r="D244" s="21"/>
      <c r="J244" s="21"/>
    </row>
    <row r="245" spans="2:10" x14ac:dyDescent="0.2">
      <c r="B245" s="21"/>
      <c r="C245" s="21"/>
      <c r="D245" s="21"/>
      <c r="J245" s="21"/>
    </row>
    <row r="246" spans="2:10" x14ac:dyDescent="0.2">
      <c r="B246" s="21"/>
      <c r="C246" s="21"/>
      <c r="D246" s="21"/>
      <c r="J246" s="21"/>
    </row>
    <row r="247" spans="2:10" x14ac:dyDescent="0.2">
      <c r="B247" s="21"/>
      <c r="C247" s="21"/>
      <c r="D247" s="21"/>
      <c r="J247" s="21"/>
    </row>
    <row r="248" spans="2:10" x14ac:dyDescent="0.2">
      <c r="B248" s="21"/>
      <c r="C248" s="21"/>
      <c r="D248" s="21"/>
      <c r="J248" s="21"/>
    </row>
    <row r="249" spans="2:10" x14ac:dyDescent="0.2">
      <c r="B249" s="21"/>
      <c r="C249" s="21"/>
      <c r="D249" s="21"/>
      <c r="J249" s="21"/>
    </row>
    <row r="250" spans="2:10" x14ac:dyDescent="0.2">
      <c r="B250" s="21"/>
      <c r="C250" s="21"/>
      <c r="D250" s="21"/>
      <c r="J250" s="21"/>
    </row>
    <row r="251" spans="2:10" x14ac:dyDescent="0.2">
      <c r="B251" s="21"/>
      <c r="C251" s="21"/>
      <c r="D251" s="21"/>
      <c r="J251" s="21"/>
    </row>
    <row r="252" spans="2:10" x14ac:dyDescent="0.2">
      <c r="B252" s="21"/>
      <c r="C252" s="21"/>
      <c r="D252" s="21"/>
      <c r="J252" s="21"/>
    </row>
    <row r="253" spans="2:10" x14ac:dyDescent="0.2">
      <c r="B253" s="21"/>
      <c r="C253" s="21"/>
      <c r="D253" s="21"/>
      <c r="J253" s="21"/>
    </row>
    <row r="254" spans="2:10" x14ac:dyDescent="0.2">
      <c r="B254" s="21"/>
      <c r="C254" s="21"/>
      <c r="D254" s="21"/>
      <c r="J254" s="21"/>
    </row>
    <row r="255" spans="2:10" x14ac:dyDescent="0.2">
      <c r="B255" s="21"/>
      <c r="C255" s="21"/>
      <c r="D255" s="21"/>
      <c r="J255" s="21"/>
    </row>
    <row r="256" spans="2:10" x14ac:dyDescent="0.2">
      <c r="B256" s="21"/>
      <c r="C256" s="21"/>
      <c r="D256" s="21"/>
      <c r="J256" s="21"/>
    </row>
    <row r="257" spans="2:10" x14ac:dyDescent="0.2">
      <c r="B257" s="21"/>
      <c r="C257" s="21"/>
      <c r="D257" s="21"/>
      <c r="J257" s="21"/>
    </row>
    <row r="258" spans="2:10" x14ac:dyDescent="0.2">
      <c r="B258" s="21"/>
      <c r="C258" s="21"/>
      <c r="D258" s="21"/>
      <c r="J258" s="21"/>
    </row>
    <row r="259" spans="2:10" x14ac:dyDescent="0.2">
      <c r="B259" s="21"/>
      <c r="C259" s="21"/>
      <c r="D259" s="21"/>
      <c r="J259" s="21"/>
    </row>
    <row r="260" spans="2:10" x14ac:dyDescent="0.2">
      <c r="B260" s="21"/>
      <c r="C260" s="21"/>
      <c r="D260" s="21"/>
      <c r="J260" s="21"/>
    </row>
    <row r="261" spans="2:10" x14ac:dyDescent="0.2">
      <c r="B261" s="21"/>
      <c r="C261" s="21"/>
      <c r="D261" s="21"/>
      <c r="J261" s="21"/>
    </row>
    <row r="262" spans="2:10" x14ac:dyDescent="0.2">
      <c r="B262" s="21"/>
      <c r="C262" s="21"/>
      <c r="D262" s="21"/>
      <c r="J262" s="21"/>
    </row>
    <row r="263" spans="2:10" x14ac:dyDescent="0.2">
      <c r="B263" s="21"/>
      <c r="C263" s="21"/>
      <c r="D263" s="21"/>
      <c r="J263" s="21"/>
    </row>
    <row r="264" spans="2:10" x14ac:dyDescent="0.2">
      <c r="B264" s="21"/>
      <c r="C264" s="21"/>
      <c r="D264" s="21"/>
      <c r="J264" s="21"/>
    </row>
    <row r="265" spans="2:10" x14ac:dyDescent="0.2">
      <c r="B265" s="21"/>
      <c r="C265" s="21"/>
      <c r="D265" s="21"/>
      <c r="J265" s="21"/>
    </row>
    <row r="266" spans="2:10" x14ac:dyDescent="0.2">
      <c r="B266" s="21"/>
      <c r="C266" s="21"/>
      <c r="D266" s="21"/>
      <c r="J266" s="21"/>
    </row>
    <row r="267" spans="2:10" x14ac:dyDescent="0.2">
      <c r="B267" s="21"/>
      <c r="C267" s="21"/>
      <c r="D267" s="21"/>
      <c r="J267" s="21"/>
    </row>
    <row r="268" spans="2:10" x14ac:dyDescent="0.2">
      <c r="B268" s="21"/>
      <c r="C268" s="21"/>
      <c r="D268" s="21"/>
      <c r="J268" s="21"/>
    </row>
    <row r="269" spans="2:10" x14ac:dyDescent="0.2">
      <c r="B269" s="21"/>
      <c r="C269" s="21"/>
      <c r="D269" s="21"/>
      <c r="J269" s="21"/>
    </row>
    <row r="270" spans="2:10" x14ac:dyDescent="0.2">
      <c r="B270" s="21"/>
      <c r="C270" s="21"/>
      <c r="D270" s="21"/>
      <c r="J270" s="21"/>
    </row>
    <row r="271" spans="2:10" x14ac:dyDescent="0.2">
      <c r="B271" s="21"/>
      <c r="C271" s="21"/>
      <c r="D271" s="21"/>
      <c r="J271" s="21"/>
    </row>
    <row r="272" spans="2:10" x14ac:dyDescent="0.2">
      <c r="B272" s="21"/>
      <c r="C272" s="21"/>
      <c r="D272" s="21"/>
      <c r="J272" s="21"/>
    </row>
    <row r="273" spans="2:10" x14ac:dyDescent="0.2">
      <c r="B273" s="21"/>
      <c r="C273" s="21"/>
      <c r="D273" s="21"/>
      <c r="J273" s="21"/>
    </row>
    <row r="274" spans="2:10" x14ac:dyDescent="0.2">
      <c r="B274" s="21"/>
      <c r="C274" s="21"/>
      <c r="D274" s="21"/>
      <c r="J274" s="21"/>
    </row>
    <row r="275" spans="2:10" x14ac:dyDescent="0.2">
      <c r="B275" s="21"/>
      <c r="C275" s="21"/>
      <c r="D275" s="21"/>
      <c r="J275" s="21"/>
    </row>
    <row r="276" spans="2:10" x14ac:dyDescent="0.2">
      <c r="B276" s="21"/>
      <c r="C276" s="21"/>
      <c r="D276" s="21"/>
      <c r="J276" s="21"/>
    </row>
    <row r="277" spans="2:10" x14ac:dyDescent="0.2">
      <c r="B277" s="21"/>
      <c r="C277" s="21"/>
      <c r="D277" s="21"/>
      <c r="J277" s="21"/>
    </row>
    <row r="278" spans="2:10" x14ac:dyDescent="0.2">
      <c r="B278" s="21"/>
      <c r="C278" s="21"/>
      <c r="D278" s="21"/>
      <c r="J278" s="21"/>
    </row>
    <row r="279" spans="2:10" x14ac:dyDescent="0.2">
      <c r="B279" s="21"/>
      <c r="C279" s="21"/>
      <c r="D279" s="21"/>
      <c r="J279" s="21"/>
    </row>
    <row r="280" spans="2:10" x14ac:dyDescent="0.2">
      <c r="B280" s="21"/>
      <c r="C280" s="21"/>
      <c r="D280" s="21"/>
      <c r="J280" s="21"/>
    </row>
    <row r="281" spans="2:10" x14ac:dyDescent="0.2">
      <c r="B281" s="21"/>
      <c r="C281" s="21"/>
      <c r="D281" s="21"/>
      <c r="J281" s="21"/>
    </row>
    <row r="282" spans="2:10" x14ac:dyDescent="0.2">
      <c r="B282" s="21"/>
      <c r="C282" s="21"/>
      <c r="D282" s="21"/>
      <c r="J282" s="21"/>
    </row>
    <row r="283" spans="2:10" x14ac:dyDescent="0.2">
      <c r="B283" s="21"/>
      <c r="C283" s="21"/>
      <c r="D283" s="21"/>
      <c r="J283" s="21"/>
    </row>
    <row r="284" spans="2:10" x14ac:dyDescent="0.2">
      <c r="B284" s="21"/>
      <c r="C284" s="21"/>
      <c r="D284" s="21"/>
      <c r="J284" s="21"/>
    </row>
    <row r="285" spans="2:10" x14ac:dyDescent="0.2">
      <c r="B285" s="21"/>
      <c r="C285" s="21"/>
      <c r="D285" s="21"/>
      <c r="J285" s="21"/>
    </row>
    <row r="286" spans="2:10" x14ac:dyDescent="0.2">
      <c r="B286" s="21"/>
      <c r="C286" s="21"/>
      <c r="D286" s="21"/>
      <c r="J286" s="21"/>
    </row>
    <row r="287" spans="2:10" x14ac:dyDescent="0.2">
      <c r="B287" s="21"/>
      <c r="C287" s="21"/>
      <c r="D287" s="21"/>
      <c r="J287" s="21"/>
    </row>
    <row r="288" spans="2:10" x14ac:dyDescent="0.2">
      <c r="B288" s="21"/>
      <c r="C288" s="21"/>
      <c r="D288" s="21"/>
      <c r="J288" s="21"/>
    </row>
    <row r="289" spans="2:10" x14ac:dyDescent="0.2">
      <c r="B289" s="21"/>
      <c r="C289" s="21"/>
      <c r="D289" s="21"/>
      <c r="J289" s="21"/>
    </row>
    <row r="290" spans="2:10" x14ac:dyDescent="0.2">
      <c r="B290" s="21"/>
      <c r="C290" s="21"/>
      <c r="D290" s="21"/>
      <c r="J290" s="21"/>
    </row>
    <row r="291" spans="2:10" x14ac:dyDescent="0.2">
      <c r="B291" s="21"/>
      <c r="C291" s="21"/>
      <c r="D291" s="21"/>
      <c r="J291" s="21"/>
    </row>
    <row r="292" spans="2:10" x14ac:dyDescent="0.2">
      <c r="B292" s="21"/>
      <c r="C292" s="21"/>
      <c r="D292" s="21"/>
      <c r="J292" s="21"/>
    </row>
    <row r="293" spans="2:10" x14ac:dyDescent="0.2">
      <c r="B293" s="21"/>
      <c r="C293" s="21"/>
      <c r="D293" s="21"/>
      <c r="J293" s="21"/>
    </row>
    <row r="294" spans="2:10" x14ac:dyDescent="0.2">
      <c r="B294" s="21"/>
      <c r="C294" s="21"/>
      <c r="D294" s="21"/>
      <c r="J294" s="21"/>
    </row>
    <row r="295" spans="2:10" x14ac:dyDescent="0.2">
      <c r="B295" s="21"/>
      <c r="C295" s="21"/>
      <c r="D295" s="21"/>
      <c r="J295" s="21"/>
    </row>
    <row r="296" spans="2:10" x14ac:dyDescent="0.2">
      <c r="B296" s="21"/>
      <c r="C296" s="21"/>
      <c r="D296" s="21"/>
      <c r="J296" s="21"/>
    </row>
    <row r="297" spans="2:10" x14ac:dyDescent="0.2">
      <c r="B297" s="21"/>
      <c r="C297" s="21"/>
      <c r="D297" s="21"/>
      <c r="J297" s="21"/>
    </row>
    <row r="298" spans="2:10" x14ac:dyDescent="0.2">
      <c r="B298" s="21"/>
      <c r="C298" s="21"/>
      <c r="D298" s="21"/>
      <c r="J298" s="21"/>
    </row>
    <row r="299" spans="2:10" x14ac:dyDescent="0.2">
      <c r="B299" s="21"/>
      <c r="C299" s="21"/>
      <c r="D299" s="21"/>
      <c r="J299" s="21"/>
    </row>
    <row r="300" spans="2:10" x14ac:dyDescent="0.2">
      <c r="B300" s="21"/>
      <c r="C300" s="21"/>
      <c r="D300" s="21"/>
      <c r="J300" s="21"/>
    </row>
    <row r="301" spans="2:10" x14ac:dyDescent="0.2">
      <c r="B301" s="21"/>
      <c r="C301" s="21"/>
      <c r="D301" s="21"/>
      <c r="J301" s="21"/>
    </row>
    <row r="302" spans="2:10" x14ac:dyDescent="0.2">
      <c r="B302" s="21"/>
      <c r="C302" s="21"/>
      <c r="D302" s="21"/>
      <c r="J302" s="21"/>
    </row>
    <row r="303" spans="2:10" x14ac:dyDescent="0.2">
      <c r="B303" s="21"/>
      <c r="C303" s="21"/>
      <c r="D303" s="21"/>
      <c r="J303" s="21"/>
    </row>
    <row r="304" spans="2:10" x14ac:dyDescent="0.2">
      <c r="B304" s="21"/>
      <c r="C304" s="21"/>
      <c r="D304" s="21"/>
      <c r="J304" s="21"/>
    </row>
    <row r="305" spans="2:10" x14ac:dyDescent="0.2">
      <c r="B305" s="21"/>
      <c r="C305" s="21"/>
      <c r="D305" s="21"/>
      <c r="J305" s="21"/>
    </row>
    <row r="306" spans="2:10" x14ac:dyDescent="0.2">
      <c r="B306" s="21"/>
      <c r="C306" s="21"/>
      <c r="D306" s="21"/>
      <c r="J306" s="21"/>
    </row>
    <row r="307" spans="2:10" x14ac:dyDescent="0.2">
      <c r="B307" s="21"/>
      <c r="C307" s="21"/>
      <c r="D307" s="21"/>
      <c r="J307" s="21"/>
    </row>
    <row r="308" spans="2:10" x14ac:dyDescent="0.2">
      <c r="B308" s="21"/>
      <c r="C308" s="21"/>
      <c r="D308" s="21"/>
      <c r="J308" s="21"/>
    </row>
    <row r="309" spans="2:10" x14ac:dyDescent="0.2">
      <c r="B309" s="21"/>
      <c r="C309" s="21"/>
      <c r="D309" s="21"/>
      <c r="J309" s="21"/>
    </row>
    <row r="310" spans="2:10" x14ac:dyDescent="0.2">
      <c r="B310" s="21"/>
      <c r="C310" s="21"/>
      <c r="D310" s="21"/>
      <c r="J310" s="21"/>
    </row>
    <row r="311" spans="2:10" x14ac:dyDescent="0.2">
      <c r="B311" s="21"/>
      <c r="C311" s="21"/>
      <c r="D311" s="21"/>
      <c r="J311" s="21"/>
    </row>
    <row r="312" spans="2:10" x14ac:dyDescent="0.2">
      <c r="B312" s="21"/>
      <c r="C312" s="21"/>
      <c r="D312" s="21"/>
      <c r="J312" s="21"/>
    </row>
    <row r="313" spans="2:10" x14ac:dyDescent="0.2">
      <c r="B313" s="21"/>
      <c r="C313" s="21"/>
      <c r="D313" s="21"/>
      <c r="J313" s="21"/>
    </row>
    <row r="314" spans="2:10" x14ac:dyDescent="0.2">
      <c r="B314" s="21"/>
      <c r="C314" s="21"/>
      <c r="D314" s="21"/>
      <c r="J314" s="21"/>
    </row>
    <row r="315" spans="2:10" x14ac:dyDescent="0.2">
      <c r="B315" s="21"/>
      <c r="C315" s="21"/>
      <c r="D315" s="21"/>
      <c r="J315" s="21"/>
    </row>
    <row r="316" spans="2:10" x14ac:dyDescent="0.2">
      <c r="B316" s="21"/>
      <c r="C316" s="21"/>
      <c r="D316" s="21"/>
      <c r="J316" s="21"/>
    </row>
    <row r="317" spans="2:10" x14ac:dyDescent="0.2">
      <c r="B317" s="21"/>
      <c r="C317" s="21"/>
      <c r="D317" s="21"/>
      <c r="J317" s="21"/>
    </row>
    <row r="318" spans="2:10" x14ac:dyDescent="0.2">
      <c r="B318" s="21"/>
      <c r="C318" s="21"/>
      <c r="D318" s="21"/>
      <c r="J318" s="21"/>
    </row>
    <row r="319" spans="2:10" x14ac:dyDescent="0.2">
      <c r="B319" s="21"/>
      <c r="C319" s="21"/>
      <c r="D319" s="21"/>
      <c r="J319" s="21"/>
    </row>
    <row r="320" spans="2:10" x14ac:dyDescent="0.2">
      <c r="B320" s="21"/>
      <c r="C320" s="21"/>
      <c r="D320" s="21"/>
      <c r="J320" s="21"/>
    </row>
    <row r="321" spans="2:10" x14ac:dyDescent="0.2">
      <c r="B321" s="21"/>
      <c r="C321" s="21"/>
      <c r="D321" s="21"/>
      <c r="J321" s="21"/>
    </row>
    <row r="322" spans="2:10" x14ac:dyDescent="0.2">
      <c r="B322" s="21"/>
      <c r="C322" s="21"/>
      <c r="D322" s="21"/>
      <c r="J322" s="21"/>
    </row>
    <row r="323" spans="2:10" x14ac:dyDescent="0.2">
      <c r="B323" s="21"/>
      <c r="C323" s="21"/>
      <c r="D323" s="21"/>
      <c r="J323" s="21"/>
    </row>
    <row r="324" spans="2:10" x14ac:dyDescent="0.2">
      <c r="B324" s="21"/>
      <c r="C324" s="21"/>
      <c r="D324" s="21"/>
      <c r="J324" s="21"/>
    </row>
    <row r="325" spans="2:10" x14ac:dyDescent="0.2">
      <c r="B325" s="21"/>
      <c r="C325" s="21"/>
      <c r="D325" s="21"/>
      <c r="J325" s="21"/>
    </row>
    <row r="326" spans="2:10" x14ac:dyDescent="0.2">
      <c r="B326" s="21"/>
      <c r="C326" s="21"/>
      <c r="D326" s="21"/>
      <c r="J326" s="21"/>
    </row>
    <row r="327" spans="2:10" x14ac:dyDescent="0.2">
      <c r="B327" s="21"/>
      <c r="C327" s="21"/>
      <c r="D327" s="21"/>
      <c r="J327" s="21"/>
    </row>
    <row r="328" spans="2:10" x14ac:dyDescent="0.2">
      <c r="B328" s="21"/>
      <c r="C328" s="21"/>
      <c r="D328" s="21"/>
      <c r="J328" s="21"/>
    </row>
    <row r="329" spans="2:10" x14ac:dyDescent="0.2">
      <c r="B329" s="21"/>
      <c r="C329" s="21"/>
      <c r="D329" s="21"/>
      <c r="J329" s="21"/>
    </row>
    <row r="330" spans="2:10" x14ac:dyDescent="0.2">
      <c r="B330" s="21"/>
      <c r="C330" s="21"/>
      <c r="D330" s="21"/>
      <c r="J330" s="21"/>
    </row>
    <row r="331" spans="2:10" x14ac:dyDescent="0.2">
      <c r="B331" s="21"/>
      <c r="C331" s="21"/>
      <c r="D331" s="21"/>
      <c r="J331" s="21"/>
    </row>
    <row r="332" spans="2:10" x14ac:dyDescent="0.2">
      <c r="B332" s="21"/>
      <c r="C332" s="21"/>
      <c r="D332" s="21"/>
      <c r="J332" s="21"/>
    </row>
    <row r="333" spans="2:10" x14ac:dyDescent="0.2">
      <c r="B333" s="21"/>
      <c r="C333" s="21"/>
      <c r="D333" s="21"/>
      <c r="J333" s="21"/>
    </row>
    <row r="334" spans="2:10" x14ac:dyDescent="0.2">
      <c r="B334" s="21"/>
      <c r="C334" s="21"/>
      <c r="D334" s="21"/>
      <c r="J334" s="21"/>
    </row>
    <row r="335" spans="2:10" x14ac:dyDescent="0.2">
      <c r="B335" s="21"/>
      <c r="C335" s="21"/>
      <c r="D335" s="21"/>
      <c r="J335" s="21"/>
    </row>
    <row r="336" spans="2:10" x14ac:dyDescent="0.2">
      <c r="B336" s="21"/>
      <c r="C336" s="21"/>
      <c r="D336" s="21"/>
      <c r="J336" s="21"/>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25">
    <mergeCell ref="H111:I111"/>
    <mergeCell ref="D112:E112"/>
    <mergeCell ref="D145:E145"/>
    <mergeCell ref="D161:E161"/>
    <mergeCell ref="H202:I202"/>
    <mergeCell ref="D128:E128"/>
    <mergeCell ref="D63:E63"/>
    <mergeCell ref="B21:G21"/>
    <mergeCell ref="I21:M21"/>
    <mergeCell ref="H38:I38"/>
    <mergeCell ref="D39:E39"/>
    <mergeCell ref="B40:G40"/>
    <mergeCell ref="I40:M40"/>
    <mergeCell ref="B64:G64"/>
    <mergeCell ref="I64:M64"/>
    <mergeCell ref="D96:E96"/>
    <mergeCell ref="D82:E82"/>
    <mergeCell ref="H95:I95"/>
    <mergeCell ref="A1:T1"/>
    <mergeCell ref="D3:E3"/>
    <mergeCell ref="B4:G4"/>
    <mergeCell ref="I4:M4"/>
    <mergeCell ref="H19:I19"/>
    <mergeCell ref="D20:E20"/>
    <mergeCell ref="D178:E17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28</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160" zoomScaleNormal="160" workbookViewId="0">
      <selection activeCell="M26" sqref="A13:M2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115</v>
      </c>
      <c r="B2" s="3">
        <v>0</v>
      </c>
      <c r="C2" s="3">
        <v>5</v>
      </c>
      <c r="D2" s="3">
        <v>18</v>
      </c>
      <c r="E2" s="3" t="s">
        <v>6</v>
      </c>
      <c r="F2" s="3" t="s">
        <v>26</v>
      </c>
      <c r="G2" s="17" t="s">
        <v>126</v>
      </c>
      <c r="H2" s="3">
        <v>0.40200000000000002</v>
      </c>
      <c r="I2" s="3">
        <v>-1.6</v>
      </c>
      <c r="J2" s="3">
        <v>0.6</v>
      </c>
      <c r="K2" s="3">
        <v>30</v>
      </c>
      <c r="L2" s="3">
        <v>1</v>
      </c>
    </row>
    <row r="3" spans="1:13" ht="14.45" x14ac:dyDescent="0.3">
      <c r="A3" s="3" t="s">
        <v>116</v>
      </c>
      <c r="B3" s="3">
        <v>100</v>
      </c>
      <c r="C3" s="3">
        <v>22</v>
      </c>
      <c r="D3" s="3">
        <v>37</v>
      </c>
      <c r="E3" s="3" t="s">
        <v>6</v>
      </c>
      <c r="F3" s="3" t="s">
        <v>26</v>
      </c>
      <c r="G3" s="17" t="s">
        <v>126</v>
      </c>
      <c r="H3" s="3">
        <v>0.40200000000000002</v>
      </c>
      <c r="I3" s="3">
        <v>-1.6</v>
      </c>
      <c r="J3" s="3">
        <v>0.6</v>
      </c>
      <c r="K3" s="3">
        <v>30</v>
      </c>
      <c r="L3" s="3">
        <v>1</v>
      </c>
    </row>
    <row r="4" spans="1:13" ht="14.45" x14ac:dyDescent="0.3">
      <c r="A4" s="3" t="s">
        <v>117</v>
      </c>
      <c r="B4" s="3">
        <v>200</v>
      </c>
      <c r="C4" s="3">
        <v>41</v>
      </c>
      <c r="D4" s="3">
        <v>56</v>
      </c>
      <c r="E4" s="3" t="s">
        <v>6</v>
      </c>
      <c r="F4" s="3" t="s">
        <v>26</v>
      </c>
      <c r="G4" s="17" t="s">
        <v>126</v>
      </c>
      <c r="H4" s="3">
        <v>0.40200000000000002</v>
      </c>
      <c r="I4" s="3">
        <v>-1.6</v>
      </c>
      <c r="J4" s="3">
        <v>0.6</v>
      </c>
      <c r="K4" s="3">
        <v>30</v>
      </c>
      <c r="L4" s="3">
        <v>1</v>
      </c>
    </row>
    <row r="5" spans="1:13" ht="14.45" x14ac:dyDescent="0.3">
      <c r="A5" s="3" t="s">
        <v>118</v>
      </c>
      <c r="B5" s="3">
        <v>300</v>
      </c>
      <c r="C5" s="3">
        <v>65</v>
      </c>
      <c r="D5" s="3">
        <v>80</v>
      </c>
      <c r="E5" s="3" t="s">
        <v>6</v>
      </c>
      <c r="F5" s="3" t="s">
        <v>26</v>
      </c>
      <c r="G5" s="17" t="s">
        <v>126</v>
      </c>
      <c r="H5" s="3">
        <v>0.40200000000000002</v>
      </c>
      <c r="I5" s="3">
        <v>-1.6</v>
      </c>
      <c r="J5" s="3">
        <v>0.6</v>
      </c>
      <c r="K5" s="3">
        <v>30</v>
      </c>
      <c r="L5" s="3">
        <v>1</v>
      </c>
    </row>
    <row r="6" spans="1:13" ht="14.45" x14ac:dyDescent="0.3">
      <c r="A6" s="3" t="s">
        <v>119</v>
      </c>
      <c r="B6" s="3">
        <v>400</v>
      </c>
      <c r="C6" s="3">
        <v>83</v>
      </c>
      <c r="D6" s="3">
        <v>94</v>
      </c>
      <c r="E6" s="3" t="s">
        <v>6</v>
      </c>
      <c r="F6" s="3" t="s">
        <v>26</v>
      </c>
      <c r="G6" s="17" t="s">
        <v>126</v>
      </c>
      <c r="H6" s="3">
        <v>0.40200000000000002</v>
      </c>
      <c r="I6" s="3">
        <v>-1.6</v>
      </c>
      <c r="J6" s="3">
        <v>0.6</v>
      </c>
      <c r="K6" s="3">
        <v>30</v>
      </c>
      <c r="L6" s="3">
        <v>1</v>
      </c>
    </row>
    <row r="7" spans="1:13" ht="14.45" x14ac:dyDescent="0.3">
      <c r="A7" s="3" t="s">
        <v>120</v>
      </c>
      <c r="B7" s="3">
        <v>500</v>
      </c>
      <c r="C7" s="3">
        <v>97</v>
      </c>
      <c r="D7" s="3">
        <v>110</v>
      </c>
      <c r="E7" s="3" t="s">
        <v>6</v>
      </c>
      <c r="F7" s="3" t="s">
        <v>26</v>
      </c>
      <c r="G7" s="17" t="s">
        <v>126</v>
      </c>
      <c r="H7" s="3">
        <v>0.40200000000000002</v>
      </c>
      <c r="I7" s="3">
        <v>-1.6</v>
      </c>
      <c r="J7" s="3">
        <v>0.6</v>
      </c>
      <c r="K7" s="3">
        <v>30</v>
      </c>
      <c r="L7" s="3">
        <v>1</v>
      </c>
    </row>
    <row r="8" spans="1:13" ht="14.45" x14ac:dyDescent="0.3">
      <c r="A8" s="3" t="s">
        <v>121</v>
      </c>
      <c r="B8" s="3">
        <v>600</v>
      </c>
      <c r="C8" s="3">
        <v>113</v>
      </c>
      <c r="D8" s="3">
        <v>126</v>
      </c>
      <c r="E8" s="3" t="s">
        <v>6</v>
      </c>
      <c r="F8" s="3" t="s">
        <v>26</v>
      </c>
      <c r="G8" s="17" t="s">
        <v>126</v>
      </c>
      <c r="H8" s="3">
        <v>0.40200000000000002</v>
      </c>
      <c r="I8" s="3">
        <v>-1.6</v>
      </c>
      <c r="J8" s="3">
        <v>0.6</v>
      </c>
      <c r="K8" s="3">
        <v>30</v>
      </c>
      <c r="L8" s="3">
        <v>1</v>
      </c>
    </row>
    <row r="9" spans="1:13" x14ac:dyDescent="0.25">
      <c r="A9" s="3" t="s">
        <v>122</v>
      </c>
      <c r="B9" s="37">
        <v>700</v>
      </c>
      <c r="C9" s="37">
        <v>129</v>
      </c>
      <c r="D9" s="37">
        <v>142</v>
      </c>
      <c r="E9" s="3" t="s">
        <v>6</v>
      </c>
      <c r="F9" s="3" t="s">
        <v>26</v>
      </c>
      <c r="G9" s="17" t="s">
        <v>126</v>
      </c>
      <c r="H9" s="3">
        <v>0.40200000000000002</v>
      </c>
      <c r="I9" s="3">
        <v>-1.6</v>
      </c>
      <c r="J9" s="3">
        <v>0.6</v>
      </c>
      <c r="K9" s="3">
        <v>30</v>
      </c>
      <c r="L9" s="3">
        <v>1</v>
      </c>
    </row>
    <row r="10" spans="1:13" x14ac:dyDescent="0.25">
      <c r="A10" s="3" t="s">
        <v>123</v>
      </c>
      <c r="B10" s="37">
        <v>800</v>
      </c>
      <c r="C10" s="37">
        <v>146</v>
      </c>
      <c r="D10" s="37">
        <v>159</v>
      </c>
      <c r="E10" s="3" t="s">
        <v>6</v>
      </c>
      <c r="F10" s="3" t="s">
        <v>26</v>
      </c>
      <c r="G10" s="17" t="s">
        <v>126</v>
      </c>
      <c r="H10" s="3">
        <v>0.40200000000000002</v>
      </c>
      <c r="I10" s="3">
        <v>-1.6</v>
      </c>
      <c r="J10" s="3">
        <v>0.6</v>
      </c>
      <c r="K10" s="3">
        <v>30</v>
      </c>
      <c r="L10" s="3">
        <v>1</v>
      </c>
    </row>
    <row r="11" spans="1:13" x14ac:dyDescent="0.25">
      <c r="A11" s="3" t="s">
        <v>124</v>
      </c>
      <c r="B11" s="37">
        <v>900</v>
      </c>
      <c r="C11" s="37">
        <v>162</v>
      </c>
      <c r="D11" s="37">
        <v>176</v>
      </c>
      <c r="E11" s="3" t="s">
        <v>6</v>
      </c>
      <c r="F11" s="3" t="s">
        <v>26</v>
      </c>
      <c r="G11" s="17" t="s">
        <v>126</v>
      </c>
      <c r="H11" s="3">
        <v>0.40200000000000002</v>
      </c>
      <c r="I11" s="3">
        <v>-1.6</v>
      </c>
      <c r="J11" s="3">
        <v>0.6</v>
      </c>
      <c r="K11" s="3">
        <v>30</v>
      </c>
      <c r="L11" s="3">
        <v>1</v>
      </c>
    </row>
    <row r="12" spans="1:13" x14ac:dyDescent="0.25">
      <c r="A12" s="3" t="s">
        <v>125</v>
      </c>
      <c r="B12" s="37">
        <v>950</v>
      </c>
      <c r="C12" s="37">
        <v>179</v>
      </c>
      <c r="D12" s="37">
        <v>191</v>
      </c>
      <c r="E12" s="3" t="s">
        <v>6</v>
      </c>
      <c r="F12" s="3" t="s">
        <v>26</v>
      </c>
      <c r="G12" s="17" t="s">
        <v>126</v>
      </c>
      <c r="H12" s="3">
        <v>0.40200000000000002</v>
      </c>
      <c r="I12" s="3">
        <v>-1.6</v>
      </c>
      <c r="J12" s="3">
        <v>0.6</v>
      </c>
      <c r="K12" s="3">
        <v>30</v>
      </c>
      <c r="L12" s="3">
        <v>1</v>
      </c>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126</v>
      </c>
      <c r="B2" s="6">
        <v>-1.6</v>
      </c>
      <c r="C2" s="7">
        <v>3</v>
      </c>
      <c r="D2" s="7">
        <v>2</v>
      </c>
      <c r="E2" s="7">
        <v>5</v>
      </c>
      <c r="F2" s="19" t="s">
        <v>127</v>
      </c>
      <c r="G2" s="7" t="s">
        <v>16</v>
      </c>
      <c r="H2" s="8" t="s">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41</v>
      </c>
      <c r="B1" s="12" t="s">
        <v>42</v>
      </c>
    </row>
    <row r="2" spans="1:2" ht="19.149999999999999" customHeight="1" x14ac:dyDescent="0.3">
      <c r="A2" s="12" t="s">
        <v>43</v>
      </c>
      <c r="B2" s="12" t="s">
        <v>44</v>
      </c>
    </row>
    <row r="3" spans="1:2" ht="19.149999999999999" customHeight="1" x14ac:dyDescent="0.3">
      <c r="A3" s="12">
        <v>1</v>
      </c>
      <c r="B3" s="12" t="s">
        <v>45</v>
      </c>
    </row>
    <row r="4" spans="1:2" ht="19.149999999999999" customHeight="1" x14ac:dyDescent="0.3">
      <c r="A4" s="12">
        <v>2</v>
      </c>
      <c r="B4" s="12" t="s">
        <v>46</v>
      </c>
    </row>
    <row r="5" spans="1:2" ht="19.149999999999999" customHeight="1" x14ac:dyDescent="0.3">
      <c r="A5" s="12">
        <v>3</v>
      </c>
      <c r="B5" s="12" t="s">
        <v>47</v>
      </c>
    </row>
    <row r="6" spans="1:2" ht="19.149999999999999" customHeight="1" x14ac:dyDescent="0.3">
      <c r="A6" s="12">
        <v>4</v>
      </c>
      <c r="B6" s="12" t="s">
        <v>48</v>
      </c>
    </row>
    <row r="7" spans="1:2" ht="19.149999999999999" customHeight="1" x14ac:dyDescent="0.3">
      <c r="A7" t="s">
        <v>49</v>
      </c>
      <c r="B7" s="12" t="s">
        <v>44</v>
      </c>
    </row>
    <row r="8" spans="1:2" ht="19.149999999999999" customHeight="1" x14ac:dyDescent="0.3">
      <c r="A8" s="13">
        <v>1</v>
      </c>
      <c r="B8" s="13" t="s">
        <v>50</v>
      </c>
    </row>
    <row r="9" spans="1:2" ht="19.149999999999999" customHeight="1" x14ac:dyDescent="0.3">
      <c r="A9" s="13">
        <v>2</v>
      </c>
      <c r="B9" s="13" t="s">
        <v>51</v>
      </c>
    </row>
    <row r="10" spans="1:2" ht="31.9" customHeight="1" x14ac:dyDescent="0.3">
      <c r="A10" s="13">
        <v>3</v>
      </c>
      <c r="B10" s="14" t="s">
        <v>52</v>
      </c>
    </row>
    <row r="11" spans="1:2" ht="58.15" customHeight="1" x14ac:dyDescent="0.3">
      <c r="A11" s="13">
        <v>4</v>
      </c>
      <c r="B11" s="14" t="s">
        <v>53</v>
      </c>
    </row>
    <row r="12" spans="1:2" ht="29.45"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 customHeight="1" x14ac:dyDescent="0.3">
      <c r="A15" s="13">
        <v>8</v>
      </c>
      <c r="B15" t="s">
        <v>57</v>
      </c>
    </row>
    <row r="16" spans="1:2" ht="29.45"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50000000000003"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29</v>
      </c>
      <c r="B1" s="3" t="s">
        <v>30</v>
      </c>
    </row>
    <row r="2" spans="1:2" ht="14.45" x14ac:dyDescent="0.3">
      <c r="A2" s="9" t="s">
        <v>31</v>
      </c>
      <c r="B2" s="3" t="s">
        <v>32</v>
      </c>
    </row>
    <row r="3" spans="1:2" ht="14.45" x14ac:dyDescent="0.3">
      <c r="A3" s="9" t="s">
        <v>33</v>
      </c>
      <c r="B3" s="3" t="s">
        <v>67</v>
      </c>
    </row>
    <row r="4" spans="1:2" ht="14.45" x14ac:dyDescent="0.3">
      <c r="A4" s="9" t="s">
        <v>34</v>
      </c>
      <c r="B4" s="16" t="s">
        <v>72</v>
      </c>
    </row>
    <row r="5" spans="1:2" ht="84.6" customHeight="1" x14ac:dyDescent="0.25">
      <c r="A5" s="9" t="s">
        <v>35</v>
      </c>
      <c r="B5" s="11" t="s">
        <v>128</v>
      </c>
    </row>
    <row r="6" spans="1:2" ht="14.45" x14ac:dyDescent="0.3">
      <c r="A6" s="9" t="s">
        <v>36</v>
      </c>
      <c r="B6" s="3" t="s">
        <v>68</v>
      </c>
    </row>
    <row r="7" spans="1:2" ht="14.45" x14ac:dyDescent="0.3">
      <c r="A7" s="9" t="s">
        <v>37</v>
      </c>
      <c r="B7" s="3" t="s">
        <v>69</v>
      </c>
    </row>
    <row r="8" spans="1:2" ht="14.45" x14ac:dyDescent="0.3">
      <c r="A8" s="9" t="s">
        <v>38</v>
      </c>
      <c r="B8" s="3" t="s">
        <v>70</v>
      </c>
    </row>
    <row r="9" spans="1:2" ht="14.45" x14ac:dyDescent="0.3">
      <c r="A9" s="9" t="s">
        <v>39</v>
      </c>
      <c r="B9" s="10" t="s">
        <v>71</v>
      </c>
    </row>
    <row r="10" spans="1:2" ht="14.45"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41</v>
      </c>
      <c r="B1" s="12" t="s">
        <v>42</v>
      </c>
    </row>
    <row r="2" spans="1:8" ht="24.75" customHeight="1" x14ac:dyDescent="0.3">
      <c r="A2" s="12" t="s">
        <v>43</v>
      </c>
      <c r="B2" s="12" t="s">
        <v>44</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44</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2024-12-11T11:05:13Z</dcterms:modified>
</cp:coreProperties>
</file>